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75" windowWidth="20730" windowHeight="96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Лист1!$6:$7</definedName>
  </definedNames>
  <calcPr calcId="125725"/>
</workbook>
</file>

<file path=xl/calcChain.xml><?xml version="1.0" encoding="utf-8"?>
<calcChain xmlns="http://schemas.openxmlformats.org/spreadsheetml/2006/main">
  <c r="J13" i="1"/>
  <c r="L32"/>
  <c r="J32"/>
  <c r="H32"/>
  <c r="J30"/>
  <c r="K34"/>
  <c r="I34"/>
  <c r="F34"/>
  <c r="D34"/>
  <c r="C34"/>
  <c r="K22"/>
  <c r="I22"/>
  <c r="F22"/>
  <c r="D22"/>
  <c r="C22"/>
  <c r="D14"/>
  <c r="H27" l="1"/>
  <c r="H26"/>
  <c r="H25"/>
  <c r="H24"/>
  <c r="H23"/>
  <c r="E27"/>
  <c r="E26"/>
  <c r="E25"/>
  <c r="E24"/>
  <c r="E23"/>
  <c r="D10" l="1"/>
  <c r="D19"/>
  <c r="L27" l="1"/>
  <c r="L26"/>
  <c r="L25"/>
  <c r="L24"/>
  <c r="L23"/>
  <c r="K14"/>
  <c r="K10"/>
  <c r="J27"/>
  <c r="J26"/>
  <c r="J25"/>
  <c r="J24"/>
  <c r="J23"/>
  <c r="G27"/>
  <c r="G26"/>
  <c r="G25"/>
  <c r="G24"/>
  <c r="G23"/>
  <c r="I14"/>
  <c r="I10"/>
  <c r="F14"/>
  <c r="F10"/>
  <c r="C14"/>
  <c r="C10"/>
  <c r="G32"/>
  <c r="L18" l="1"/>
  <c r="L17"/>
  <c r="J18"/>
  <c r="J17"/>
  <c r="H18"/>
  <c r="H17"/>
  <c r="K19"/>
  <c r="F19"/>
  <c r="H19" s="1"/>
  <c r="I19"/>
  <c r="C19"/>
  <c r="E18"/>
  <c r="G18"/>
  <c r="E17"/>
  <c r="G17"/>
  <c r="E16"/>
  <c r="G16"/>
  <c r="E11"/>
  <c r="G11"/>
  <c r="H11"/>
  <c r="J11"/>
  <c r="L11"/>
  <c r="D12"/>
  <c r="D9" s="1"/>
  <c r="F12"/>
  <c r="I12"/>
  <c r="K12"/>
  <c r="E13"/>
  <c r="G13"/>
  <c r="H13"/>
  <c r="L13"/>
  <c r="E15"/>
  <c r="G15"/>
  <c r="H15"/>
  <c r="J15"/>
  <c r="L15"/>
  <c r="H16"/>
  <c r="J16"/>
  <c r="L16"/>
  <c r="E20"/>
  <c r="G20"/>
  <c r="G19" s="1"/>
  <c r="H20"/>
  <c r="J20"/>
  <c r="L20"/>
  <c r="E21"/>
  <c r="G21"/>
  <c r="H21"/>
  <c r="J21"/>
  <c r="L21"/>
  <c r="E22"/>
  <c r="G22"/>
  <c r="H22"/>
  <c r="J22"/>
  <c r="L22"/>
  <c r="E28"/>
  <c r="G28"/>
  <c r="H28"/>
  <c r="J28"/>
  <c r="L28"/>
  <c r="E29"/>
  <c r="G29"/>
  <c r="H29"/>
  <c r="J29"/>
  <c r="L29"/>
  <c r="E30"/>
  <c r="G30"/>
  <c r="H30"/>
  <c r="L30"/>
  <c r="E31"/>
  <c r="G31"/>
  <c r="H31"/>
  <c r="J31"/>
  <c r="L31"/>
  <c r="E32"/>
  <c r="E33"/>
  <c r="G33"/>
  <c r="H33"/>
  <c r="J33"/>
  <c r="L33"/>
  <c r="J34"/>
  <c r="L34"/>
  <c r="E35"/>
  <c r="G35"/>
  <c r="H35"/>
  <c r="J35"/>
  <c r="L35"/>
  <c r="E36"/>
  <c r="G36"/>
  <c r="H36"/>
  <c r="J36"/>
  <c r="L36"/>
  <c r="E37"/>
  <c r="G37"/>
  <c r="H37"/>
  <c r="J37"/>
  <c r="L37"/>
  <c r="E38"/>
  <c r="G38"/>
  <c r="H38"/>
  <c r="J38"/>
  <c r="L38"/>
  <c r="F9" l="1"/>
  <c r="F8" s="1"/>
  <c r="I9"/>
  <c r="I8" s="1"/>
  <c r="L19"/>
  <c r="J19"/>
  <c r="K9"/>
  <c r="K8" s="1"/>
  <c r="H12"/>
  <c r="E19"/>
  <c r="H34"/>
  <c r="J14"/>
  <c r="H14"/>
  <c r="J10"/>
  <c r="L14"/>
  <c r="L10"/>
  <c r="D8"/>
  <c r="H10"/>
  <c r="L12"/>
  <c r="J12"/>
  <c r="C12"/>
  <c r="C9" s="1"/>
  <c r="E10"/>
  <c r="H9" l="1"/>
  <c r="J9"/>
  <c r="L9"/>
  <c r="L8"/>
  <c r="E34"/>
  <c r="G34"/>
  <c r="E14"/>
  <c r="G14"/>
  <c r="E12"/>
  <c r="G12"/>
  <c r="G10"/>
  <c r="H8"/>
  <c r="J8"/>
  <c r="E9" l="1"/>
  <c r="G9"/>
  <c r="C8"/>
  <c r="E8" l="1"/>
  <c r="G8"/>
</calcChain>
</file>

<file path=xl/sharedStrings.xml><?xml version="1.0" encoding="utf-8"?>
<sst xmlns="http://schemas.openxmlformats.org/spreadsheetml/2006/main" count="78" uniqueCount="78">
  <si>
    <t>Наименование показателя</t>
  </si>
  <si>
    <t>Код вида доходов бюджетов по статьям классификации доходов бюджетов</t>
  </si>
  <si>
    <t>ДОХОДЫ БЮДЖЕТА ВСЕГО, в том числе:</t>
  </si>
  <si>
    <t>НАЛОГОВЫЕ И НЕНАЛОГОВЫЕ ДОХОДЫ</t>
  </si>
  <si>
    <t xml:space="preserve"> 1 00 00000 00 0000 000</t>
  </si>
  <si>
    <t>НАЛОГИ НА ПРИБЫЛЬ, ДОХОДЫ</t>
  </si>
  <si>
    <t xml:space="preserve"> 1 01 00000 00 0000 000</t>
  </si>
  <si>
    <t>Налог на доходы физических лиц</t>
  </si>
  <si>
    <t>1 01 02000 01 0000 110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</si>
  <si>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</si>
  <si>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</si>
  <si>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</si>
  <si>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</si>
  <si>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</si>
  <si>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</si>
  <si>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</si>
  <si>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1 05 01000 00 0000 110</t>
  </si>
  <si>
    <t>НАЛОГИ НА ИМУЩЕСТВО</t>
  </si>
  <si>
    <t>1 06 00000 00 0000 000</t>
  </si>
  <si>
    <t>Налог на имущество организаций</t>
  </si>
  <si>
    <t>1 06 02000 02 0000 110</t>
  </si>
  <si>
    <t>ГОСУДАРСТВЕННАЯ ПОШЛИНА</t>
  </si>
  <si>
    <t>1 08 00000 00 0000 000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</si>
  <si>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</si>
  <si>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</si>
  <si>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ПЛАТЕЖИ ПРИ ПОЛЬЗОВАНИИ ПРИРОДНЫМИ РЕСУРСАМИ</t>
  </si>
  <si>
    <t>1 12 00000 00 0000 000</t>
  </si>
  <si>
    <t>ДОХОДЫ ОТ ОКАЗАНИЯ ПЛАТНЫХ УСЛУГ (РАБОТ) И КОМПЕНСАЦИИ ЗАТРАТ ГОСУДАРСТВА</t>
  </si>
  <si>
    <t>1 13 00000 00 0000 000</t>
  </si>
  <si>
    <t>ДОХОДЫ ОТ ПРОДАЖИ МАТЕРИАЛЬНЫХ И НЕМАТЕРИАЛЬНЫХ АКТИВОВ</t>
  </si>
  <si>
    <t>1 14 00000 00 0000 000</t>
  </si>
  <si>
    <t>ШТРАФЫ, САНКЦИИ, ВОЗМЕЩЕНИЕ УЩЕРБА</t>
  </si>
  <si>
    <t>1 16 00000 00 0000 000</t>
  </si>
  <si>
    <t>ПРОЧИЕ НЕНАЛОГОВЫЕ ДОХОДЫ</t>
  </si>
  <si>
    <t>1 17 00000 00 0000 000</t>
  </si>
  <si>
    <t>БЕЗВОЗМЕЗДНЫЕ ПОСТУПЛЕНИЯ</t>
  </si>
  <si>
    <t>2 00 00000 00 0000 000</t>
  </si>
  <si>
    <t xml:space="preserve">БЕЗВОЗМЕЗДНЫЕ ПОСТУПЛЕНИЯ ОТ ДРУГИХ БЮДЖЕТОВ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</si>
  <si>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</si>
  <si>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</si>
  <si>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</si>
  <si>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</si>
  <si>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2 02 00000 00 0000 150</t>
  </si>
  <si>
    <t>2 02 10000 00 0000 150</t>
  </si>
  <si>
    <t>2 02 20000 00 0000 150</t>
  </si>
  <si>
    <t>2 02 30000 00 0000 150</t>
  </si>
  <si>
    <t>2 02 40000 00 0000 150</t>
  </si>
  <si>
    <t>(тыс. рублей)</t>
  </si>
  <si>
    <t>к пояснительной записке</t>
  </si>
  <si>
    <t>Приложение № 1</t>
  </si>
  <si>
    <t>Единый налог на вменный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</si>
  <si>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</si>
  <si>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</si>
  <si>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Доходы, получаемые в виде арендной платы за земельные участки, государственная собственность на которые не разграничена</t>
  </si>
  <si>
    <t>1 11 05013 05 0000 120</t>
  </si>
  <si>
    <t>Доходы, получаемые в виде арендной платы за земельные участки, находящиеся а собственности муниципальных районов</t>
  </si>
  <si>
    <t>1 11 05025 05 0000 120</t>
  </si>
  <si>
    <t>Доходы от сдачи в аренду имущества, находящегося в оперативном управлении муниципальных районов</t>
  </si>
  <si>
    <t>1 11 05035 05 0000 120</t>
  </si>
  <si>
    <t>Доходы от сдачи в аренду имущества, составляющего (муниципальную) казну</t>
  </si>
  <si>
    <t>1 11 05075 05 0000 120</t>
  </si>
  <si>
    <t>Прочие поступления от использования имущества, находящегося в собственности муниципальных районов</t>
  </si>
  <si>
    <t>1 11 09045 05 0000 120</t>
  </si>
  <si>
    <t>1 05 03010 01 0000 110</t>
  </si>
  <si>
    <t>1 05 04020 02 0000 110</t>
  </si>
  <si>
    <t>Прогноз                                            на 2024 год</t>
  </si>
  <si>
    <t>Прогноз                                            на 2025 год</t>
  </si>
  <si>
    <t>Отклонение прогноза на 2025 год к прогнозу на 2024 год, %</t>
  </si>
  <si>
    <t>1 05 02000 01 0000 110</t>
  </si>
  <si>
    <t>Фактическое поступление за 2022 год</t>
  </si>
  <si>
    <t>Ожидаемое исполнение за 2023 год</t>
  </si>
  <si>
    <t>Отклоне-ние к факту 2022 года, %</t>
  </si>
  <si>
    <t>Отклонение прогноза на 2024 год, %</t>
  </si>
  <si>
    <t>к факту 2022 года</t>
  </si>
  <si>
    <t>к оценке на 2023 год</t>
  </si>
  <si>
    <t>Прогноз                                            на 2026 год</t>
  </si>
  <si>
    <t>Отклонение прогноза на 2026 год к прогнозу на 2025 год, %</t>
  </si>
  <si>
    <t>СВЕДЕНИЯ О ДОХОДАХ БЮДЖЕТА МУНИЦИПАЛЬНОГО РАЙОНА ПО ВИДАМ ДОХОДОВ НА 2024 ГОД И НА ПЛАНОВЫЙ ПЕРИОД 2025 И 2026 ГОДОВ В СРАВНЕНИИ С ОЖИДАЕМЫМ ИСПОЛНЕНИЕМ ЗА 2023 ГОД И ОТЧЕТОМ ЗА 2022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</si>
</sst>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Alignment="1">
      <alignment horizontal="justify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1" fillId="0" borderId="0" xfId="0" applyFont="1" applyFill="1" applyAlignment="1"/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/>
    <xf numFmtId="49" fontId="1" fillId="0" borderId="0" xfId="0" applyNumberFormat="1" applyFont="1" applyFill="1" applyAlignment="1">
      <alignment vertical="top"/>
    </xf>
    <xf numFmtId="49" fontId="5" fillId="0" borderId="1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Alignment="1">
      <alignment horizontal="center" vertical="top"/>
    </xf>
    <xf numFmtId="164" fontId="1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top"/>
    </xf>
    <xf numFmtId="0" fontId="4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/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D8" sqref="D8:D38"/>
    </sheetView>
  </sheetViews>
  <sheetFormatPr defaultColWidth="9" defaultRowHeight="15.75"/>
  <cols>
    <col min="1" max="1" width="43.5" style="1" customWidth="1"/>
    <col min="2" max="2" width="19.875" style="2" customWidth="1"/>
    <col min="3" max="3" width="14.5" style="16" customWidth="1"/>
    <col min="4" max="4" width="15" style="16" customWidth="1"/>
    <col min="5" max="5" width="9.25" style="16" customWidth="1"/>
    <col min="6" max="6" width="16.5" style="16" customWidth="1"/>
    <col min="7" max="8" width="10.875" style="16" customWidth="1"/>
    <col min="9" max="9" width="16.5" style="16" customWidth="1"/>
    <col min="10" max="10" width="12.5" style="16" customWidth="1"/>
    <col min="11" max="11" width="16.5" style="16" customWidth="1"/>
    <col min="12" max="12" width="13" style="16" customWidth="1"/>
    <col min="13" max="16384" width="9" style="4"/>
  </cols>
  <sheetData>
    <row r="1" spans="1:12">
      <c r="K1" s="16" t="s">
        <v>49</v>
      </c>
    </row>
    <row r="2" spans="1:12">
      <c r="K2" s="23" t="s">
        <v>48</v>
      </c>
    </row>
    <row r="4" spans="1:12" s="5" customFormat="1" ht="34.5" customHeight="1">
      <c r="A4" s="26" t="s">
        <v>77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</row>
    <row r="5" spans="1:12" s="5" customFormat="1">
      <c r="A5" s="1"/>
      <c r="B5" s="2"/>
      <c r="C5" s="16"/>
      <c r="D5" s="16"/>
      <c r="E5" s="16"/>
      <c r="F5" s="16"/>
      <c r="G5" s="16"/>
      <c r="H5" s="16"/>
      <c r="I5" s="16"/>
      <c r="J5" s="16"/>
      <c r="K5" s="16"/>
      <c r="L5" s="22" t="s">
        <v>47</v>
      </c>
    </row>
    <row r="6" spans="1:12" s="6" customFormat="1" ht="36.75" customHeight="1">
      <c r="A6" s="29" t="s">
        <v>0</v>
      </c>
      <c r="B6" s="30" t="s">
        <v>1</v>
      </c>
      <c r="C6" s="25" t="s">
        <v>69</v>
      </c>
      <c r="D6" s="25" t="s">
        <v>70</v>
      </c>
      <c r="E6" s="25" t="s">
        <v>71</v>
      </c>
      <c r="F6" s="25" t="s">
        <v>65</v>
      </c>
      <c r="G6" s="25" t="s">
        <v>72</v>
      </c>
      <c r="H6" s="25"/>
      <c r="I6" s="25" t="s">
        <v>66</v>
      </c>
      <c r="J6" s="27" t="s">
        <v>67</v>
      </c>
      <c r="K6" s="25" t="s">
        <v>75</v>
      </c>
      <c r="L6" s="27" t="s">
        <v>76</v>
      </c>
    </row>
    <row r="7" spans="1:12" s="6" customFormat="1" ht="46.5" customHeight="1">
      <c r="A7" s="29"/>
      <c r="B7" s="30"/>
      <c r="C7" s="25"/>
      <c r="D7" s="25"/>
      <c r="E7" s="25"/>
      <c r="F7" s="25"/>
      <c r="G7" s="24" t="s">
        <v>73</v>
      </c>
      <c r="H7" s="24" t="s">
        <v>74</v>
      </c>
      <c r="I7" s="25"/>
      <c r="J7" s="28"/>
      <c r="K7" s="25"/>
      <c r="L7" s="28"/>
    </row>
    <row r="8" spans="1:12">
      <c r="A8" s="7" t="s">
        <v>2</v>
      </c>
      <c r="B8" s="8"/>
      <c r="C8" s="9">
        <f>C9+C33</f>
        <v>334787</v>
      </c>
      <c r="D8" s="9">
        <f>D9+D33</f>
        <v>367552.5</v>
      </c>
      <c r="E8" s="9">
        <f t="shared" ref="E8:E37" si="0">D8/C8*100</f>
        <v>109.7869690280686</v>
      </c>
      <c r="F8" s="9">
        <f>F9+F33</f>
        <v>366831</v>
      </c>
      <c r="G8" s="9">
        <f>F8/C8*100</f>
        <v>109.57145886787718</v>
      </c>
      <c r="H8" s="9">
        <f>F8/D8*100</f>
        <v>99.803701512028894</v>
      </c>
      <c r="I8" s="9">
        <f>I9+I33</f>
        <v>338149.4</v>
      </c>
      <c r="J8" s="9">
        <f>I8/F8*100</f>
        <v>92.181249676281453</v>
      </c>
      <c r="K8" s="9">
        <f>K9+K33</f>
        <v>339170.7</v>
      </c>
      <c r="L8" s="9">
        <f>K8/I8*100</f>
        <v>100.30202626413059</v>
      </c>
    </row>
    <row r="9" spans="1:12" s="19" customFormat="1">
      <c r="A9" s="7" t="s">
        <v>3</v>
      </c>
      <c r="B9" s="18" t="s">
        <v>4</v>
      </c>
      <c r="C9" s="9">
        <f>C10+C12+C14+C19+C21+C22+C28+C29+C30+C31+C32</f>
        <v>102207.89999999998</v>
      </c>
      <c r="D9" s="9">
        <f>D10+D12+D14+D19+D21+D22+D28+D29+D30+D31+D32</f>
        <v>91726.1</v>
      </c>
      <c r="E9" s="9">
        <f t="shared" si="0"/>
        <v>89.74462835064611</v>
      </c>
      <c r="F9" s="9">
        <f>F10+F12+F14+F19+F21+F22+F28+F29+F30+F31+F32</f>
        <v>98059.6</v>
      </c>
      <c r="G9" s="9">
        <f t="shared" ref="G9:G38" si="1">F9/C9*100</f>
        <v>95.941311777269689</v>
      </c>
      <c r="H9" s="9">
        <f t="shared" ref="H9:H38" si="2">F9/D9*100</f>
        <v>106.90479590868902</v>
      </c>
      <c r="I9" s="9">
        <f>I10+I12+I14+I19+I21+I22+I28+I29+I30+I31+I32</f>
        <v>100941.00000000001</v>
      </c>
      <c r="J9" s="9">
        <f t="shared" ref="J9:J38" si="3">I9/F9*100</f>
        <v>102.93841704432816</v>
      </c>
      <c r="K9" s="9">
        <f>K10+K12+K14+K19+K21+K22+K28+K29+K30+K31+K32</f>
        <v>104294.00000000001</v>
      </c>
      <c r="L9" s="9">
        <f t="shared" ref="L9:L38" si="4">K9/I9*100</f>
        <v>103.32174240397856</v>
      </c>
    </row>
    <row r="10" spans="1:12">
      <c r="A10" s="10" t="s">
        <v>5</v>
      </c>
      <c r="B10" s="15" t="s">
        <v>6</v>
      </c>
      <c r="C10" s="11">
        <f>C11</f>
        <v>17381.3</v>
      </c>
      <c r="D10" s="11">
        <f>D11</f>
        <v>17029.400000000001</v>
      </c>
      <c r="E10" s="11">
        <f t="shared" si="0"/>
        <v>97.975410354806613</v>
      </c>
      <c r="F10" s="11">
        <f>F11</f>
        <v>18354</v>
      </c>
      <c r="G10" s="11">
        <f t="shared" si="1"/>
        <v>105.59624423949879</v>
      </c>
      <c r="H10" s="11">
        <f t="shared" si="2"/>
        <v>107.77831280021609</v>
      </c>
      <c r="I10" s="11">
        <f>I11</f>
        <v>19748.900000000001</v>
      </c>
      <c r="J10" s="11">
        <f t="shared" si="3"/>
        <v>107.59997820638554</v>
      </c>
      <c r="K10" s="11">
        <f>K11</f>
        <v>21348.6</v>
      </c>
      <c r="L10" s="11">
        <f t="shared" si="4"/>
        <v>108.10019798571058</v>
      </c>
    </row>
    <row r="11" spans="1:12">
      <c r="A11" s="10" t="s">
        <v>7</v>
      </c>
      <c r="B11" s="15" t="s">
        <v>8</v>
      </c>
      <c r="C11" s="11">
        <v>17381.3</v>
      </c>
      <c r="D11" s="11">
        <v>17029.400000000001</v>
      </c>
      <c r="E11" s="11">
        <f t="shared" si="0"/>
        <v>97.975410354806613</v>
      </c>
      <c r="F11" s="11">
        <v>18354</v>
      </c>
      <c r="G11" s="11">
        <f t="shared" si="1"/>
        <v>105.59624423949879</v>
      </c>
      <c r="H11" s="11">
        <f t="shared" si="2"/>
        <v>107.77831280021609</v>
      </c>
      <c r="I11" s="11">
        <v>19748.900000000001</v>
      </c>
      <c r="J11" s="11">
        <f t="shared" si="3"/>
        <v>107.59997820638554</v>
      </c>
      <c r="K11" s="11">
        <v>21348.6</v>
      </c>
      <c r="L11" s="11">
        <f t="shared" si="4"/>
        <v>108.10019798571058</v>
      </c>
    </row>
    <row r="12" spans="1:12" ht="47.25">
      <c r="A12" s="10" t="s">
        <v>9</v>
      </c>
      <c r="B12" s="15" t="s">
        <v>10</v>
      </c>
      <c r="C12" s="11">
        <f>C13</f>
        <v>9090.7000000000007</v>
      </c>
      <c r="D12" s="11">
        <f>D13</f>
        <v>9319.9</v>
      </c>
      <c r="E12" s="11">
        <f t="shared" si="0"/>
        <v>102.52125798893373</v>
      </c>
      <c r="F12" s="11">
        <f>F13</f>
        <v>9553.9</v>
      </c>
      <c r="G12" s="11">
        <f t="shared" si="1"/>
        <v>105.09531719229541</v>
      </c>
      <c r="H12" s="11">
        <f t="shared" si="2"/>
        <v>102.51075655318189</v>
      </c>
      <c r="I12" s="11">
        <f t="shared" ref="I12:K12" si="5">I13</f>
        <v>9839.9</v>
      </c>
      <c r="J12" s="11">
        <f t="shared" si="3"/>
        <v>102.99354190435319</v>
      </c>
      <c r="K12" s="11">
        <f t="shared" si="5"/>
        <v>9912</v>
      </c>
      <c r="L12" s="11">
        <f t="shared" si="4"/>
        <v>100.73273102368927</v>
      </c>
    </row>
    <row r="13" spans="1:12" ht="47.25">
      <c r="A13" s="10" t="s">
        <v>11</v>
      </c>
      <c r="B13" s="15" t="s">
        <v>12</v>
      </c>
      <c r="C13" s="11">
        <v>9090.7000000000007</v>
      </c>
      <c r="D13" s="11">
        <v>9319.9</v>
      </c>
      <c r="E13" s="11">
        <f t="shared" si="0"/>
        <v>102.52125798893373</v>
      </c>
      <c r="F13" s="11">
        <v>9553.9</v>
      </c>
      <c r="G13" s="11">
        <f t="shared" si="1"/>
        <v>105.09531719229541</v>
      </c>
      <c r="H13" s="11">
        <f t="shared" si="2"/>
        <v>102.51075655318189</v>
      </c>
      <c r="I13" s="11">
        <v>9839.9</v>
      </c>
      <c r="J13" s="11">
        <f>I13/F13*100</f>
        <v>102.99354190435319</v>
      </c>
      <c r="K13" s="11">
        <v>9912</v>
      </c>
      <c r="L13" s="11">
        <f t="shared" si="4"/>
        <v>100.73273102368927</v>
      </c>
    </row>
    <row r="14" spans="1:12">
      <c r="A14" s="10" t="s">
        <v>13</v>
      </c>
      <c r="B14" s="15" t="s">
        <v>14</v>
      </c>
      <c r="C14" s="11">
        <f>C15+C16+C17+C18</f>
        <v>61437.799999999996</v>
      </c>
      <c r="D14" s="11">
        <f>D15+D16+D17+D18</f>
        <v>53737.700000000004</v>
      </c>
      <c r="E14" s="11">
        <f t="shared" si="0"/>
        <v>87.466836377604679</v>
      </c>
      <c r="F14" s="11">
        <f>F15+F16+F17+F18</f>
        <v>57948</v>
      </c>
      <c r="G14" s="11">
        <f t="shared" si="1"/>
        <v>94.31978358600081</v>
      </c>
      <c r="H14" s="11">
        <f t="shared" si="2"/>
        <v>107.83490919782572</v>
      </c>
      <c r="I14" s="11">
        <f>I15+I16+I17+I18</f>
        <v>59419.899999999994</v>
      </c>
      <c r="J14" s="11">
        <f t="shared" si="3"/>
        <v>102.54003589425</v>
      </c>
      <c r="K14" s="11">
        <f>K15+K16+K17+K18</f>
        <v>61055.5</v>
      </c>
      <c r="L14" s="11">
        <f t="shared" si="4"/>
        <v>102.75261318177917</v>
      </c>
    </row>
    <row r="15" spans="1:12" ht="31.5">
      <c r="A15" s="10" t="s">
        <v>15</v>
      </c>
      <c r="B15" s="15" t="s">
        <v>16</v>
      </c>
      <c r="C15" s="11">
        <v>60568.7</v>
      </c>
      <c r="D15" s="11">
        <v>53171.4</v>
      </c>
      <c r="E15" s="11">
        <f t="shared" si="0"/>
        <v>87.786926250687245</v>
      </c>
      <c r="F15" s="11">
        <v>57288</v>
      </c>
      <c r="G15" s="11">
        <f t="shared" si="1"/>
        <v>94.583506002275115</v>
      </c>
      <c r="H15" s="11">
        <f t="shared" si="2"/>
        <v>107.74213204843205</v>
      </c>
      <c r="I15" s="11">
        <v>58720.2</v>
      </c>
      <c r="J15" s="11">
        <f t="shared" si="3"/>
        <v>102.49999999999999</v>
      </c>
      <c r="K15" s="11">
        <v>60305.599999999999</v>
      </c>
      <c r="L15" s="11">
        <f t="shared" si="4"/>
        <v>102.69992268418704</v>
      </c>
    </row>
    <row r="16" spans="1:12">
      <c r="A16" s="10" t="s">
        <v>50</v>
      </c>
      <c r="B16" s="15" t="s">
        <v>68</v>
      </c>
      <c r="C16" s="11">
        <v>-0.2</v>
      </c>
      <c r="D16" s="11">
        <v>-13.2</v>
      </c>
      <c r="E16" s="11">
        <f t="shared" si="0"/>
        <v>6599.9999999999982</v>
      </c>
      <c r="F16" s="11">
        <v>0</v>
      </c>
      <c r="G16" s="11">
        <f t="shared" si="1"/>
        <v>0</v>
      </c>
      <c r="H16" s="11">
        <f t="shared" si="2"/>
        <v>0</v>
      </c>
      <c r="I16" s="11">
        <v>0</v>
      </c>
      <c r="J16" s="11" t="e">
        <f t="shared" si="3"/>
        <v>#DIV/0!</v>
      </c>
      <c r="K16" s="11">
        <v>0</v>
      </c>
      <c r="L16" s="11" t="e">
        <f t="shared" si="4"/>
        <v>#DIV/0!</v>
      </c>
    </row>
    <row r="17" spans="1:12">
      <c r="A17" s="10" t="s">
        <v>51</v>
      </c>
      <c r="B17" s="15" t="s">
        <v>63</v>
      </c>
      <c r="C17" s="11">
        <v>30.1</v>
      </c>
      <c r="D17" s="11">
        <v>26.5</v>
      </c>
      <c r="E17" s="11">
        <f t="shared" si="0"/>
        <v>88.039867109634557</v>
      </c>
      <c r="F17" s="11">
        <v>30</v>
      </c>
      <c r="G17" s="11">
        <f t="shared" si="1"/>
        <v>99.667774086378742</v>
      </c>
      <c r="H17" s="11">
        <f t="shared" si="2"/>
        <v>113.20754716981132</v>
      </c>
      <c r="I17" s="11">
        <v>30</v>
      </c>
      <c r="J17" s="11">
        <f t="shared" si="3"/>
        <v>100</v>
      </c>
      <c r="K17" s="11">
        <v>30</v>
      </c>
      <c r="L17" s="11">
        <f t="shared" si="4"/>
        <v>100</v>
      </c>
    </row>
    <row r="18" spans="1:12" ht="31.5">
      <c r="A18" s="10" t="s">
        <v>52</v>
      </c>
      <c r="B18" s="15" t="s">
        <v>64</v>
      </c>
      <c r="C18" s="11">
        <v>839.2</v>
      </c>
      <c r="D18" s="11">
        <v>553</v>
      </c>
      <c r="E18" s="11">
        <f t="shared" si="0"/>
        <v>65.896091515729267</v>
      </c>
      <c r="F18" s="11">
        <v>630</v>
      </c>
      <c r="G18" s="11">
        <f t="shared" si="1"/>
        <v>75.071496663489029</v>
      </c>
      <c r="H18" s="11">
        <f t="shared" si="2"/>
        <v>113.9240506329114</v>
      </c>
      <c r="I18" s="11">
        <v>669.7</v>
      </c>
      <c r="J18" s="11">
        <f t="shared" si="3"/>
        <v>106.30158730158732</v>
      </c>
      <c r="K18" s="11">
        <v>719.9</v>
      </c>
      <c r="L18" s="11">
        <f t="shared" si="4"/>
        <v>107.49589368373897</v>
      </c>
    </row>
    <row r="19" spans="1:12">
      <c r="A19" s="10" t="s">
        <v>17</v>
      </c>
      <c r="B19" s="15" t="s">
        <v>18</v>
      </c>
      <c r="C19" s="11">
        <f>C20</f>
        <v>968.4</v>
      </c>
      <c r="D19" s="11">
        <f>D20</f>
        <v>827</v>
      </c>
      <c r="E19" s="11">
        <f t="shared" si="0"/>
        <v>85.398595621643949</v>
      </c>
      <c r="F19" s="11">
        <f>F20</f>
        <v>907</v>
      </c>
      <c r="G19" s="11">
        <f t="shared" ref="G19" si="6">G20</f>
        <v>93.659644774886402</v>
      </c>
      <c r="H19" s="11">
        <f t="shared" si="2"/>
        <v>109.67351874244255</v>
      </c>
      <c r="I19" s="11">
        <f>I20</f>
        <v>955.1</v>
      </c>
      <c r="J19" s="11">
        <f t="shared" si="3"/>
        <v>105.303197353914</v>
      </c>
      <c r="K19" s="11">
        <f>K20</f>
        <v>992.3</v>
      </c>
      <c r="L19" s="11">
        <f t="shared" si="4"/>
        <v>103.8948801172652</v>
      </c>
    </row>
    <row r="20" spans="1:12">
      <c r="A20" s="10" t="s">
        <v>19</v>
      </c>
      <c r="B20" s="15" t="s">
        <v>20</v>
      </c>
      <c r="C20" s="11">
        <v>968.4</v>
      </c>
      <c r="D20" s="11">
        <v>827</v>
      </c>
      <c r="E20" s="11">
        <f t="shared" si="0"/>
        <v>85.398595621643949</v>
      </c>
      <c r="F20" s="11">
        <v>907</v>
      </c>
      <c r="G20" s="11">
        <f t="shared" si="1"/>
        <v>93.659644774886402</v>
      </c>
      <c r="H20" s="11">
        <f t="shared" si="2"/>
        <v>109.67351874244255</v>
      </c>
      <c r="I20" s="11">
        <v>955.1</v>
      </c>
      <c r="J20" s="11">
        <f t="shared" si="3"/>
        <v>105.303197353914</v>
      </c>
      <c r="K20" s="11">
        <v>992.3</v>
      </c>
      <c r="L20" s="11">
        <f t="shared" si="4"/>
        <v>103.8948801172652</v>
      </c>
    </row>
    <row r="21" spans="1:12">
      <c r="A21" s="10" t="s">
        <v>21</v>
      </c>
      <c r="B21" s="15" t="s">
        <v>22</v>
      </c>
      <c r="C21" s="11">
        <v>640.79999999999995</v>
      </c>
      <c r="D21" s="11">
        <v>616</v>
      </c>
      <c r="E21" s="11">
        <f t="shared" si="0"/>
        <v>96.129837702871413</v>
      </c>
      <c r="F21" s="11">
        <v>610</v>
      </c>
      <c r="G21" s="11">
        <f t="shared" si="1"/>
        <v>95.193508114856442</v>
      </c>
      <c r="H21" s="11">
        <f t="shared" si="2"/>
        <v>99.025974025974023</v>
      </c>
      <c r="I21" s="11">
        <v>610</v>
      </c>
      <c r="J21" s="11">
        <f t="shared" si="3"/>
        <v>100</v>
      </c>
      <c r="K21" s="11">
        <v>610</v>
      </c>
      <c r="L21" s="11">
        <f t="shared" si="4"/>
        <v>100</v>
      </c>
    </row>
    <row r="22" spans="1:12" ht="63">
      <c r="A22" s="10" t="s">
        <v>23</v>
      </c>
      <c r="B22" s="15" t="s">
        <v>24</v>
      </c>
      <c r="C22" s="11">
        <f>C23+C24+C25+C26+C27</f>
        <v>3291.4000000000005</v>
      </c>
      <c r="D22" s="11">
        <f>D23+D24+D25+D26+D27</f>
        <v>2621.4</v>
      </c>
      <c r="E22" s="11">
        <f t="shared" si="0"/>
        <v>79.643920520143396</v>
      </c>
      <c r="F22" s="11">
        <f>F23+F24+F25+F26+F27</f>
        <v>2771.8</v>
      </c>
      <c r="G22" s="11">
        <f t="shared" si="1"/>
        <v>84.213404630248519</v>
      </c>
      <c r="H22" s="11">
        <f t="shared" si="2"/>
        <v>105.73739223315786</v>
      </c>
      <c r="I22" s="11">
        <f>I23+I24+I25+I26+I27</f>
        <v>2565.3000000000002</v>
      </c>
      <c r="J22" s="11">
        <f t="shared" si="3"/>
        <v>92.549967530124832</v>
      </c>
      <c r="K22" s="11">
        <f>K23+K24+K25+K26+K27</f>
        <v>2567</v>
      </c>
      <c r="L22" s="11">
        <f t="shared" si="4"/>
        <v>100.06626905235254</v>
      </c>
    </row>
    <row r="23" spans="1:12" ht="51" customHeight="1">
      <c r="A23" s="10" t="s">
        <v>53</v>
      </c>
      <c r="B23" s="15" t="s">
        <v>54</v>
      </c>
      <c r="C23" s="11">
        <v>2022.5</v>
      </c>
      <c r="D23" s="11">
        <v>1486.1</v>
      </c>
      <c r="E23" s="11">
        <f t="shared" si="0"/>
        <v>73.478368355995045</v>
      </c>
      <c r="F23" s="11">
        <v>1819.6</v>
      </c>
      <c r="G23" s="11">
        <f t="shared" si="1"/>
        <v>89.967861557478372</v>
      </c>
      <c r="H23" s="11">
        <f t="shared" si="2"/>
        <v>122.44128928066753</v>
      </c>
      <c r="I23" s="11">
        <v>1611.5</v>
      </c>
      <c r="J23" s="11">
        <f t="shared" si="3"/>
        <v>88.563420531985059</v>
      </c>
      <c r="K23" s="11">
        <v>1611.5</v>
      </c>
      <c r="L23" s="11">
        <f t="shared" si="4"/>
        <v>100</v>
      </c>
    </row>
    <row r="24" spans="1:12" ht="47.25">
      <c r="A24" s="10" t="s">
        <v>55</v>
      </c>
      <c r="B24" s="15" t="s">
        <v>56</v>
      </c>
      <c r="C24" s="11">
        <v>5.4</v>
      </c>
      <c r="D24" s="11">
        <v>13.9</v>
      </c>
      <c r="E24" s="11">
        <f t="shared" si="0"/>
        <v>257.40740740740739</v>
      </c>
      <c r="F24" s="11">
        <v>12.3</v>
      </c>
      <c r="G24" s="11">
        <f t="shared" si="1"/>
        <v>227.77777777777777</v>
      </c>
      <c r="H24" s="11">
        <f t="shared" si="2"/>
        <v>88.489208633093526</v>
      </c>
      <c r="I24" s="11">
        <v>12.3</v>
      </c>
      <c r="J24" s="11">
        <f t="shared" si="3"/>
        <v>100</v>
      </c>
      <c r="K24" s="11">
        <v>12.3</v>
      </c>
      <c r="L24" s="11">
        <f t="shared" si="4"/>
        <v>100</v>
      </c>
    </row>
    <row r="25" spans="1:12" ht="47.25">
      <c r="A25" s="10" t="s">
        <v>57</v>
      </c>
      <c r="B25" s="15" t="s">
        <v>58</v>
      </c>
      <c r="C25" s="11">
        <v>935.7</v>
      </c>
      <c r="D25" s="11">
        <v>554</v>
      </c>
      <c r="E25" s="11">
        <f t="shared" si="0"/>
        <v>59.207010794057922</v>
      </c>
      <c r="F25" s="11">
        <v>780.1</v>
      </c>
      <c r="G25" s="11">
        <f t="shared" si="1"/>
        <v>83.370738484557023</v>
      </c>
      <c r="H25" s="11">
        <f t="shared" si="2"/>
        <v>140.81227436823104</v>
      </c>
      <c r="I25" s="11">
        <v>781.7</v>
      </c>
      <c r="J25" s="11">
        <f t="shared" si="3"/>
        <v>100.20510191001154</v>
      </c>
      <c r="K25" s="11">
        <v>783.4</v>
      </c>
      <c r="L25" s="11">
        <f t="shared" si="4"/>
        <v>100.21747473455289</v>
      </c>
    </row>
    <row r="26" spans="1:12" ht="31.5">
      <c r="A26" s="10" t="s">
        <v>59</v>
      </c>
      <c r="B26" s="15" t="s">
        <v>60</v>
      </c>
      <c r="C26" s="11">
        <v>289.5</v>
      </c>
      <c r="D26" s="11">
        <v>565</v>
      </c>
      <c r="E26" s="11">
        <f t="shared" si="0"/>
        <v>195.16407599309153</v>
      </c>
      <c r="F26" s="11">
        <v>158.9</v>
      </c>
      <c r="G26" s="11">
        <f t="shared" si="1"/>
        <v>54.887737478411061</v>
      </c>
      <c r="H26" s="11">
        <f t="shared" si="2"/>
        <v>28.123893805309734</v>
      </c>
      <c r="I26" s="11">
        <v>158.9</v>
      </c>
      <c r="J26" s="11">
        <f t="shared" si="3"/>
        <v>100</v>
      </c>
      <c r="K26" s="11">
        <v>158.9</v>
      </c>
      <c r="L26" s="11">
        <f t="shared" si="4"/>
        <v>100</v>
      </c>
    </row>
    <row r="27" spans="1:12" ht="47.25">
      <c r="A27" s="10" t="s">
        <v>61</v>
      </c>
      <c r="B27" s="15" t="s">
        <v>62</v>
      </c>
      <c r="C27" s="11">
        <v>38.299999999999997</v>
      </c>
      <c r="D27" s="11">
        <v>2.4</v>
      </c>
      <c r="E27" s="11">
        <f t="shared" si="0"/>
        <v>6.2663185378590089</v>
      </c>
      <c r="F27" s="11">
        <v>0.9</v>
      </c>
      <c r="G27" s="11">
        <f t="shared" si="1"/>
        <v>2.3498694516971281</v>
      </c>
      <c r="H27" s="11">
        <f t="shared" si="2"/>
        <v>37.5</v>
      </c>
      <c r="I27" s="11">
        <v>0.9</v>
      </c>
      <c r="J27" s="11">
        <f t="shared" si="3"/>
        <v>100</v>
      </c>
      <c r="K27" s="11">
        <v>0.9</v>
      </c>
      <c r="L27" s="11">
        <f t="shared" si="4"/>
        <v>100</v>
      </c>
    </row>
    <row r="28" spans="1:12" ht="31.5">
      <c r="A28" s="10" t="s">
        <v>25</v>
      </c>
      <c r="B28" s="15" t="s">
        <v>26</v>
      </c>
      <c r="C28" s="11">
        <v>13.5</v>
      </c>
      <c r="D28" s="11">
        <v>27.2</v>
      </c>
      <c r="E28" s="11">
        <f t="shared" si="0"/>
        <v>201.48148148148147</v>
      </c>
      <c r="F28" s="11">
        <v>69.099999999999994</v>
      </c>
      <c r="G28" s="11">
        <f t="shared" si="1"/>
        <v>511.85185185185179</v>
      </c>
      <c r="H28" s="11">
        <f t="shared" si="2"/>
        <v>254.04411764705884</v>
      </c>
      <c r="I28" s="11">
        <v>69.099999999999994</v>
      </c>
      <c r="J28" s="11">
        <f t="shared" si="3"/>
        <v>100</v>
      </c>
      <c r="K28" s="11">
        <v>69.099999999999994</v>
      </c>
      <c r="L28" s="11">
        <f t="shared" si="4"/>
        <v>100</v>
      </c>
    </row>
    <row r="29" spans="1:12" ht="47.25">
      <c r="A29" s="10" t="s">
        <v>27</v>
      </c>
      <c r="B29" s="15" t="s">
        <v>28</v>
      </c>
      <c r="C29" s="11">
        <v>7716.8</v>
      </c>
      <c r="D29" s="11">
        <v>5100</v>
      </c>
      <c r="E29" s="11">
        <f t="shared" si="0"/>
        <v>66.089570806551933</v>
      </c>
      <c r="F29" s="11">
        <v>7620.3</v>
      </c>
      <c r="G29" s="11">
        <f t="shared" si="1"/>
        <v>98.749481650425039</v>
      </c>
      <c r="H29" s="11">
        <f t="shared" si="2"/>
        <v>149.41764705882355</v>
      </c>
      <c r="I29" s="11">
        <v>7633.2</v>
      </c>
      <c r="J29" s="11">
        <f t="shared" si="3"/>
        <v>100.16928467383173</v>
      </c>
      <c r="K29" s="11">
        <v>7646.1</v>
      </c>
      <c r="L29" s="11">
        <f t="shared" si="4"/>
        <v>100.16899858512814</v>
      </c>
    </row>
    <row r="30" spans="1:12" ht="31.5">
      <c r="A30" s="10" t="s">
        <v>29</v>
      </c>
      <c r="B30" s="15" t="s">
        <v>30</v>
      </c>
      <c r="C30" s="11">
        <v>222.7</v>
      </c>
      <c r="D30" s="11">
        <v>873.6</v>
      </c>
      <c r="E30" s="11">
        <f t="shared" si="0"/>
        <v>392.27660529860799</v>
      </c>
      <c r="F30" s="11">
        <v>100</v>
      </c>
      <c r="G30" s="11">
        <f t="shared" si="1"/>
        <v>44.903457566232603</v>
      </c>
      <c r="H30" s="11">
        <f t="shared" si="2"/>
        <v>11.446886446886447</v>
      </c>
      <c r="I30" s="11">
        <v>0</v>
      </c>
      <c r="J30" s="11">
        <f>I30/F30*100</f>
        <v>0</v>
      </c>
      <c r="K30" s="11">
        <v>0</v>
      </c>
      <c r="L30" s="11" t="e">
        <f t="shared" si="4"/>
        <v>#DIV/0!</v>
      </c>
    </row>
    <row r="31" spans="1:12" ht="31.5">
      <c r="A31" s="10" t="s">
        <v>31</v>
      </c>
      <c r="B31" s="15" t="s">
        <v>32</v>
      </c>
      <c r="C31" s="11">
        <v>1420.7</v>
      </c>
      <c r="D31" s="11">
        <v>1565.6</v>
      </c>
      <c r="E31" s="11">
        <f t="shared" si="0"/>
        <v>110.19919757865839</v>
      </c>
      <c r="F31" s="11">
        <v>125.5</v>
      </c>
      <c r="G31" s="11">
        <f t="shared" si="1"/>
        <v>8.8336735412120788</v>
      </c>
      <c r="H31" s="11">
        <f t="shared" si="2"/>
        <v>8.0160960654062343</v>
      </c>
      <c r="I31" s="11">
        <v>99.6</v>
      </c>
      <c r="J31" s="11">
        <f t="shared" si="3"/>
        <v>79.362549800796813</v>
      </c>
      <c r="K31" s="11">
        <v>93.4</v>
      </c>
      <c r="L31" s="11">
        <f t="shared" si="4"/>
        <v>93.775100401606437</v>
      </c>
    </row>
    <row r="32" spans="1:12">
      <c r="A32" s="10" t="s">
        <v>33</v>
      </c>
      <c r="B32" s="15" t="s">
        <v>34</v>
      </c>
      <c r="C32" s="11">
        <v>23.8</v>
      </c>
      <c r="D32" s="11">
        <v>8.3000000000000007</v>
      </c>
      <c r="E32" s="11">
        <f t="shared" si="0"/>
        <v>34.873949579831937</v>
      </c>
      <c r="F32" s="11">
        <v>0</v>
      </c>
      <c r="G32" s="11">
        <f t="shared" si="1"/>
        <v>0</v>
      </c>
      <c r="H32" s="11">
        <f t="shared" si="2"/>
        <v>0</v>
      </c>
      <c r="I32" s="11">
        <v>0</v>
      </c>
      <c r="J32" s="11" t="e">
        <f t="shared" si="3"/>
        <v>#DIV/0!</v>
      </c>
      <c r="K32" s="11">
        <v>0</v>
      </c>
      <c r="L32" s="11" t="e">
        <f t="shared" si="4"/>
        <v>#DIV/0!</v>
      </c>
    </row>
    <row r="33" spans="1:12" s="21" customFormat="1">
      <c r="A33" s="20" t="s">
        <v>35</v>
      </c>
      <c r="B33" s="18" t="s">
        <v>36</v>
      </c>
      <c r="C33" s="9">
        <v>232579.1</v>
      </c>
      <c r="D33" s="9">
        <v>275826.40000000002</v>
      </c>
      <c r="E33" s="9">
        <f t="shared" si="0"/>
        <v>118.59466306301813</v>
      </c>
      <c r="F33" s="9">
        <v>268771.40000000002</v>
      </c>
      <c r="G33" s="9">
        <f t="shared" si="1"/>
        <v>115.56128646125126</v>
      </c>
      <c r="H33" s="9">
        <f t="shared" si="2"/>
        <v>97.44223178056923</v>
      </c>
      <c r="I33" s="9">
        <v>237208.4</v>
      </c>
      <c r="J33" s="9">
        <f t="shared" si="3"/>
        <v>88.256563012284786</v>
      </c>
      <c r="K33" s="9">
        <v>234876.7</v>
      </c>
      <c r="L33" s="9">
        <f t="shared" si="4"/>
        <v>99.017024692211592</v>
      </c>
    </row>
    <row r="34" spans="1:12" s="13" customFormat="1" ht="31.5">
      <c r="A34" s="12" t="s">
        <v>37</v>
      </c>
      <c r="B34" s="15" t="s">
        <v>42</v>
      </c>
      <c r="C34" s="11">
        <f>C35+C36+C37+C38</f>
        <v>232048.1</v>
      </c>
      <c r="D34" s="11">
        <f>D35+D36+D37+D38</f>
        <v>275700.3</v>
      </c>
      <c r="E34" s="11">
        <f t="shared" si="0"/>
        <v>118.81170326324583</v>
      </c>
      <c r="F34" s="11">
        <f>F35+F36+F37+F38</f>
        <v>268771.40000000002</v>
      </c>
      <c r="G34" s="11">
        <f t="shared" si="1"/>
        <v>115.82572751080488</v>
      </c>
      <c r="H34" s="11">
        <f t="shared" si="2"/>
        <v>97.486799978092165</v>
      </c>
      <c r="I34" s="11">
        <f>I35+I36+I37+I38</f>
        <v>237208.40000000002</v>
      </c>
      <c r="J34" s="11">
        <f t="shared" si="3"/>
        <v>88.256563012284801</v>
      </c>
      <c r="K34" s="11">
        <f>K35+K36+K37+K38</f>
        <v>234876.7</v>
      </c>
      <c r="L34" s="11">
        <f t="shared" si="4"/>
        <v>99.017024692211578</v>
      </c>
    </row>
    <row r="35" spans="1:12" s="13" customFormat="1" ht="31.5">
      <c r="A35" s="12" t="s">
        <v>38</v>
      </c>
      <c r="B35" s="15" t="s">
        <v>43</v>
      </c>
      <c r="C35" s="11">
        <v>54702</v>
      </c>
      <c r="D35" s="11">
        <v>60200.5</v>
      </c>
      <c r="E35" s="11">
        <f t="shared" si="0"/>
        <v>110.05173485430149</v>
      </c>
      <c r="F35" s="11">
        <v>58013</v>
      </c>
      <c r="G35" s="11">
        <f t="shared" si="1"/>
        <v>106.05279514460166</v>
      </c>
      <c r="H35" s="11">
        <f t="shared" si="2"/>
        <v>96.366309249923177</v>
      </c>
      <c r="I35" s="11">
        <v>45376</v>
      </c>
      <c r="J35" s="11">
        <f t="shared" si="3"/>
        <v>78.216951372968126</v>
      </c>
      <c r="K35" s="11">
        <v>44368</v>
      </c>
      <c r="L35" s="11">
        <f t="shared" si="4"/>
        <v>97.778561354019743</v>
      </c>
    </row>
    <row r="36" spans="1:12" s="13" customFormat="1" ht="47.25">
      <c r="A36" s="12" t="s">
        <v>39</v>
      </c>
      <c r="B36" s="15" t="s">
        <v>44</v>
      </c>
      <c r="C36" s="11">
        <v>108506.6</v>
      </c>
      <c r="D36" s="11">
        <v>140160.5</v>
      </c>
      <c r="E36" s="11">
        <f t="shared" si="0"/>
        <v>129.17232684463434</v>
      </c>
      <c r="F36" s="11">
        <v>140413.70000000001</v>
      </c>
      <c r="G36" s="11">
        <f t="shared" si="1"/>
        <v>129.40567670538016</v>
      </c>
      <c r="H36" s="11">
        <f t="shared" si="2"/>
        <v>100.18065004048931</v>
      </c>
      <c r="I36" s="11">
        <v>121381.1</v>
      </c>
      <c r="J36" s="11">
        <f t="shared" si="3"/>
        <v>86.445339735367696</v>
      </c>
      <c r="K36" s="11">
        <v>119894.3</v>
      </c>
      <c r="L36" s="11">
        <f t="shared" si="4"/>
        <v>98.775097605805186</v>
      </c>
    </row>
    <row r="37" spans="1:12" s="13" customFormat="1" ht="31.5">
      <c r="A37" s="12" t="s">
        <v>40</v>
      </c>
      <c r="B37" s="15" t="s">
        <v>45</v>
      </c>
      <c r="C37" s="11">
        <v>61800.4</v>
      </c>
      <c r="D37" s="11">
        <v>69504.100000000006</v>
      </c>
      <c r="E37" s="11">
        <f t="shared" si="0"/>
        <v>112.46545329803692</v>
      </c>
      <c r="F37" s="11">
        <v>66359.600000000006</v>
      </c>
      <c r="G37" s="11">
        <f t="shared" si="1"/>
        <v>107.37729852881213</v>
      </c>
      <c r="H37" s="11">
        <f t="shared" si="2"/>
        <v>95.475806463215847</v>
      </c>
      <c r="I37" s="11">
        <v>66581.600000000006</v>
      </c>
      <c r="J37" s="11">
        <f t="shared" si="3"/>
        <v>100.33454089536404</v>
      </c>
      <c r="K37" s="11">
        <v>66744.7</v>
      </c>
      <c r="L37" s="11">
        <f t="shared" si="4"/>
        <v>100.24496257224216</v>
      </c>
    </row>
    <row r="38" spans="1:12" s="13" customFormat="1">
      <c r="A38" s="12" t="s">
        <v>41</v>
      </c>
      <c r="B38" s="15" t="s">
        <v>46</v>
      </c>
      <c r="C38" s="11">
        <v>7039.1</v>
      </c>
      <c r="D38" s="11">
        <v>5835.2</v>
      </c>
      <c r="E38" s="11">
        <f t="shared" ref="E38" si="7">D38/C38*100</f>
        <v>82.896961259251896</v>
      </c>
      <c r="F38" s="11">
        <v>3985.1</v>
      </c>
      <c r="G38" s="11">
        <f t="shared" si="1"/>
        <v>56.613771646943498</v>
      </c>
      <c r="H38" s="11">
        <f t="shared" si="2"/>
        <v>68.294145873320531</v>
      </c>
      <c r="I38" s="11">
        <v>3869.7</v>
      </c>
      <c r="J38" s="11">
        <f t="shared" si="3"/>
        <v>97.104213194148201</v>
      </c>
      <c r="K38" s="11">
        <v>3869.7</v>
      </c>
      <c r="L38" s="11">
        <f t="shared" si="4"/>
        <v>100</v>
      </c>
    </row>
    <row r="39" spans="1:12">
      <c r="A39" s="3"/>
      <c r="B39" s="14"/>
    </row>
    <row r="40" spans="1:12">
      <c r="A40" s="3"/>
      <c r="B40" s="14"/>
    </row>
    <row r="41" spans="1:12">
      <c r="A41" s="3"/>
      <c r="B41" s="14"/>
    </row>
    <row r="42" spans="1:12">
      <c r="A42" s="3"/>
      <c r="B42" s="14"/>
    </row>
    <row r="43" spans="1:12">
      <c r="A43" s="3"/>
      <c r="B43" s="14"/>
    </row>
    <row r="44" spans="1:12">
      <c r="A44" s="3"/>
      <c r="B44" s="14"/>
    </row>
    <row r="45" spans="1:12">
      <c r="A45" s="3"/>
      <c r="B45" s="14"/>
    </row>
    <row r="46" spans="1:12">
      <c r="A46" s="3"/>
      <c r="B46" s="14"/>
    </row>
    <row r="47" spans="1:12">
      <c r="A47" s="3"/>
      <c r="B47" s="14"/>
    </row>
    <row r="48" spans="1:12">
      <c r="A48" s="3"/>
      <c r="B48" s="14"/>
    </row>
    <row r="49" spans="1:12">
      <c r="A49" s="3"/>
      <c r="B49" s="14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1:12">
      <c r="A50" s="3"/>
      <c r="B50" s="14"/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1:12">
      <c r="A51" s="3"/>
      <c r="B51" s="14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1:12">
      <c r="A52" s="3"/>
      <c r="B52" s="14"/>
      <c r="C52" s="17"/>
      <c r="D52" s="17"/>
      <c r="E52" s="17"/>
      <c r="F52" s="17"/>
      <c r="G52" s="17"/>
      <c r="H52" s="17"/>
      <c r="I52" s="17"/>
      <c r="J52" s="17"/>
      <c r="K52" s="17"/>
      <c r="L52" s="17"/>
    </row>
    <row r="53" spans="1:12">
      <c r="A53" s="3"/>
      <c r="B53" s="14"/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1:12">
      <c r="A54" s="3"/>
      <c r="B54" s="14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1:12">
      <c r="A55" s="3"/>
      <c r="B55" s="14"/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1:12">
      <c r="A56" s="3"/>
      <c r="B56" s="14"/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1:12">
      <c r="A57" s="3"/>
      <c r="B57" s="14"/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1:12">
      <c r="A58" s="3"/>
      <c r="B58" s="14"/>
      <c r="C58" s="17"/>
      <c r="D58" s="17"/>
      <c r="E58" s="17"/>
      <c r="F58" s="17"/>
      <c r="G58" s="17"/>
      <c r="H58" s="17"/>
      <c r="I58" s="17"/>
      <c r="J58" s="17"/>
      <c r="K58" s="17"/>
      <c r="L58" s="17"/>
    </row>
    <row r="59" spans="1:12">
      <c r="A59" s="3"/>
      <c r="B59" s="14"/>
      <c r="C59" s="17"/>
      <c r="D59" s="17"/>
      <c r="E59" s="17"/>
      <c r="F59" s="17"/>
      <c r="G59" s="17"/>
      <c r="H59" s="17"/>
      <c r="I59" s="17"/>
      <c r="J59" s="17"/>
      <c r="K59" s="17"/>
      <c r="L59" s="17"/>
    </row>
    <row r="60" spans="1:12">
      <c r="A60" s="3"/>
      <c r="B60" s="14"/>
      <c r="C60" s="17"/>
      <c r="D60" s="17"/>
      <c r="E60" s="17"/>
      <c r="F60" s="17"/>
      <c r="G60" s="17"/>
      <c r="H60" s="17"/>
      <c r="I60" s="17"/>
      <c r="J60" s="17"/>
      <c r="K60" s="17"/>
      <c r="L60" s="17"/>
    </row>
    <row r="61" spans="1:12">
      <c r="A61" s="3"/>
      <c r="B61" s="14"/>
      <c r="C61" s="17"/>
      <c r="D61" s="17"/>
      <c r="E61" s="17"/>
      <c r="F61" s="17"/>
      <c r="G61" s="17"/>
      <c r="H61" s="17"/>
      <c r="I61" s="17"/>
      <c r="J61" s="17"/>
      <c r="K61" s="17"/>
      <c r="L61" s="17"/>
    </row>
    <row r="62" spans="1:12">
      <c r="A62" s="3"/>
      <c r="B62" s="14"/>
      <c r="C62" s="17"/>
      <c r="D62" s="17"/>
      <c r="E62" s="17"/>
      <c r="F62" s="17"/>
      <c r="G62" s="17"/>
      <c r="H62" s="17"/>
      <c r="I62" s="17"/>
      <c r="J62" s="17"/>
      <c r="K62" s="17"/>
      <c r="L62" s="17"/>
    </row>
    <row r="63" spans="1:12">
      <c r="A63" s="3"/>
      <c r="B63" s="14"/>
      <c r="C63" s="17"/>
      <c r="D63" s="17"/>
      <c r="E63" s="17"/>
      <c r="F63" s="17"/>
      <c r="G63" s="17"/>
      <c r="H63" s="17"/>
      <c r="I63" s="17"/>
      <c r="J63" s="17"/>
      <c r="K63" s="17"/>
      <c r="L63" s="17"/>
    </row>
    <row r="64" spans="1:12">
      <c r="A64" s="3"/>
      <c r="B64" s="14"/>
      <c r="C64" s="17"/>
      <c r="D64" s="17"/>
      <c r="E64" s="17"/>
      <c r="F64" s="17"/>
      <c r="G64" s="17"/>
      <c r="H64" s="17"/>
      <c r="I64" s="17"/>
      <c r="J64" s="17"/>
      <c r="K64" s="17"/>
      <c r="L64" s="17"/>
    </row>
    <row r="65" spans="1:12">
      <c r="A65" s="3"/>
      <c r="B65" s="14"/>
      <c r="C65" s="17"/>
      <c r="D65" s="17"/>
      <c r="E65" s="17"/>
      <c r="F65" s="17"/>
      <c r="G65" s="17"/>
      <c r="H65" s="17"/>
      <c r="I65" s="17"/>
      <c r="J65" s="17"/>
      <c r="K65" s="17"/>
      <c r="L65" s="17"/>
    </row>
    <row r="66" spans="1:12">
      <c r="A66" s="3"/>
      <c r="B66" s="14"/>
      <c r="C66" s="17"/>
      <c r="D66" s="17"/>
      <c r="E66" s="17"/>
      <c r="F66" s="17"/>
      <c r="G66" s="17"/>
      <c r="H66" s="17"/>
      <c r="I66" s="17"/>
      <c r="J66" s="17"/>
      <c r="K66" s="17"/>
      <c r="L66" s="17"/>
    </row>
    <row r="67" spans="1:12">
      <c r="A67" s="3"/>
      <c r="B67" s="14"/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spans="1:12">
      <c r="A68" s="3"/>
      <c r="B68" s="14"/>
      <c r="C68" s="17"/>
      <c r="D68" s="17"/>
      <c r="E68" s="17"/>
      <c r="F68" s="17"/>
      <c r="G68" s="17"/>
      <c r="H68" s="17"/>
      <c r="I68" s="17"/>
      <c r="J68" s="17"/>
      <c r="K68" s="17"/>
      <c r="L68" s="17"/>
    </row>
    <row r="69" spans="1:12">
      <c r="A69" s="3"/>
      <c r="B69" s="14"/>
      <c r="C69" s="17"/>
      <c r="D69" s="17"/>
      <c r="E69" s="17"/>
      <c r="F69" s="17"/>
      <c r="G69" s="17"/>
      <c r="H69" s="17"/>
      <c r="I69" s="17"/>
      <c r="J69" s="17"/>
      <c r="K69" s="17"/>
      <c r="L69" s="17"/>
    </row>
    <row r="70" spans="1:12">
      <c r="A70" s="3"/>
      <c r="B70" s="14"/>
      <c r="C70" s="17"/>
      <c r="D70" s="17"/>
      <c r="E70" s="17"/>
      <c r="F70" s="17"/>
      <c r="G70" s="17"/>
      <c r="H70" s="17"/>
      <c r="I70" s="17"/>
      <c r="J70" s="17"/>
      <c r="K70" s="17"/>
      <c r="L70" s="17"/>
    </row>
    <row r="71" spans="1:12">
      <c r="A71" s="3"/>
      <c r="B71" s="14"/>
      <c r="C71" s="17"/>
      <c r="D71" s="17"/>
      <c r="E71" s="17"/>
      <c r="F71" s="17"/>
      <c r="G71" s="17"/>
      <c r="H71" s="17"/>
      <c r="I71" s="17"/>
      <c r="J71" s="17"/>
      <c r="K71" s="17"/>
      <c r="L71" s="17"/>
    </row>
    <row r="72" spans="1:12">
      <c r="A72" s="3"/>
      <c r="B72" s="14"/>
      <c r="C72" s="17"/>
      <c r="D72" s="17"/>
      <c r="E72" s="17"/>
      <c r="F72" s="17"/>
      <c r="G72" s="17"/>
      <c r="H72" s="17"/>
      <c r="I72" s="17"/>
      <c r="J72" s="17"/>
      <c r="K72" s="17"/>
      <c r="L72" s="17"/>
    </row>
    <row r="73" spans="1:12">
      <c r="A73" s="3"/>
      <c r="B73" s="14"/>
      <c r="C73" s="17"/>
      <c r="D73" s="17"/>
      <c r="E73" s="17"/>
      <c r="F73" s="17"/>
      <c r="G73" s="17"/>
      <c r="H73" s="17"/>
      <c r="I73" s="17"/>
      <c r="J73" s="17"/>
      <c r="K73" s="17"/>
      <c r="L73" s="17"/>
    </row>
    <row r="74" spans="1:12">
      <c r="A74" s="3"/>
      <c r="B74" s="14"/>
      <c r="C74" s="17"/>
      <c r="D74" s="17"/>
      <c r="E74" s="17"/>
      <c r="F74" s="17"/>
      <c r="G74" s="17"/>
      <c r="H74" s="17"/>
      <c r="I74" s="17"/>
      <c r="J74" s="17"/>
      <c r="K74" s="17"/>
      <c r="L74" s="17"/>
    </row>
    <row r="75" spans="1:12">
      <c r="A75" s="3"/>
      <c r="B75" s="14"/>
      <c r="C75" s="17"/>
      <c r="D75" s="17"/>
      <c r="E75" s="17"/>
      <c r="F75" s="17"/>
      <c r="G75" s="17"/>
      <c r="H75" s="17"/>
      <c r="I75" s="17"/>
      <c r="J75" s="17"/>
      <c r="K75" s="17"/>
      <c r="L75" s="17"/>
    </row>
    <row r="76" spans="1:12">
      <c r="A76" s="3"/>
      <c r="B76" s="14"/>
      <c r="C76" s="17"/>
      <c r="D76" s="17"/>
      <c r="E76" s="17"/>
      <c r="F76" s="17"/>
      <c r="G76" s="17"/>
      <c r="H76" s="17"/>
      <c r="I76" s="17"/>
      <c r="J76" s="17"/>
      <c r="K76" s="17"/>
      <c r="L76" s="17"/>
    </row>
    <row r="77" spans="1:12">
      <c r="A77" s="3"/>
      <c r="B77" s="14"/>
      <c r="C77" s="17"/>
      <c r="D77" s="17"/>
      <c r="E77" s="17"/>
      <c r="F77" s="17"/>
      <c r="G77" s="17"/>
      <c r="H77" s="17"/>
      <c r="I77" s="17"/>
      <c r="J77" s="17"/>
      <c r="K77" s="17"/>
      <c r="L77" s="17"/>
    </row>
    <row r="78" spans="1:12">
      <c r="A78" s="3"/>
      <c r="B78" s="14"/>
      <c r="C78" s="17"/>
      <c r="D78" s="17"/>
      <c r="E78" s="17"/>
      <c r="F78" s="17"/>
      <c r="G78" s="17"/>
      <c r="H78" s="17"/>
      <c r="I78" s="17"/>
      <c r="J78" s="17"/>
      <c r="K78" s="17"/>
      <c r="L78" s="17"/>
    </row>
    <row r="79" spans="1:12">
      <c r="A79" s="3"/>
      <c r="B79" s="14"/>
      <c r="C79" s="17"/>
      <c r="D79" s="17"/>
      <c r="E79" s="17"/>
      <c r="F79" s="17"/>
      <c r="G79" s="17"/>
      <c r="H79" s="17"/>
      <c r="I79" s="17"/>
      <c r="J79" s="17"/>
      <c r="K79" s="17"/>
      <c r="L79" s="17"/>
    </row>
    <row r="80" spans="1:12">
      <c r="A80" s="3"/>
      <c r="B80" s="14"/>
      <c r="C80" s="17"/>
      <c r="D80" s="17"/>
      <c r="E80" s="17"/>
      <c r="F80" s="17"/>
      <c r="G80" s="17"/>
      <c r="H80" s="17"/>
      <c r="I80" s="17"/>
      <c r="J80" s="17"/>
      <c r="K80" s="17"/>
      <c r="L80" s="17"/>
    </row>
    <row r="81" spans="1:12">
      <c r="A81" s="3"/>
      <c r="B81" s="14"/>
      <c r="C81" s="17"/>
      <c r="D81" s="17"/>
      <c r="E81" s="17"/>
      <c r="F81" s="17"/>
      <c r="G81" s="17"/>
      <c r="H81" s="17"/>
      <c r="I81" s="17"/>
      <c r="J81" s="17"/>
      <c r="K81" s="17"/>
      <c r="L81" s="17"/>
    </row>
    <row r="82" spans="1:12">
      <c r="A82" s="3"/>
      <c r="B82" s="14"/>
      <c r="C82" s="17"/>
      <c r="D82" s="17"/>
      <c r="E82" s="17"/>
      <c r="F82" s="17"/>
      <c r="G82" s="17"/>
      <c r="H82" s="17"/>
      <c r="I82" s="17"/>
      <c r="J82" s="17"/>
      <c r="K82" s="17"/>
      <c r="L82" s="17"/>
    </row>
    <row r="83" spans="1:12">
      <c r="A83" s="3"/>
      <c r="B83" s="14"/>
      <c r="C83" s="17"/>
      <c r="D83" s="17"/>
      <c r="E83" s="17"/>
      <c r="F83" s="17"/>
      <c r="G83" s="17"/>
      <c r="H83" s="17"/>
      <c r="I83" s="17"/>
      <c r="J83" s="17"/>
      <c r="K83" s="17"/>
      <c r="L83" s="17"/>
    </row>
  </sheetData>
  <sheetProtection selectLockedCells="1" selectUnlockedCells="1"/>
  <mergeCells count="12">
    <mergeCell ref="I6:I7"/>
    <mergeCell ref="K6:K7"/>
    <mergeCell ref="A4:L4"/>
    <mergeCell ref="J6:J7"/>
    <mergeCell ref="L6:L7"/>
    <mergeCell ref="A6:A7"/>
    <mergeCell ref="B6:B7"/>
    <mergeCell ref="C6:C7"/>
    <mergeCell ref="D6:D7"/>
    <mergeCell ref="E6:E7"/>
    <mergeCell ref="F6:F7"/>
    <mergeCell ref="G6:H6"/>
  </mergeCells>
  <pageMargins left="0" right="0" top="0.39370078740157483" bottom="0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Пользователь Windows</cp:lastModifiedBy>
  <cp:lastPrinted>2023-11-13T05:54:05Z</cp:lastPrinted>
  <dcterms:created xsi:type="dcterms:W3CDTF">2019-03-13T11:13:00Z</dcterms:created>
  <dcterms:modified xsi:type="dcterms:W3CDTF">2023-11-15T05:21:46Z</dcterms:modified>
</cp:coreProperties>
</file>