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135" activeTab="1"/>
  </bookViews>
  <sheets>
    <sheet name="МП 1_2024" sheetId="1" r:id="rId1"/>
    <sheet name="СВОД" sheetId="3" r:id="rId2"/>
  </sheets>
  <definedNames>
    <definedName name="_xlnm.Print_Area" localSheetId="0">'МП 1_2024'!$A$1:$I$236</definedName>
    <definedName name="_xlnm.Print_Area" localSheetId="1">СВОД!$A$1:$C$35</definedName>
  </definedNames>
  <calcPr calcId="152511"/>
</workbook>
</file>

<file path=xl/calcChain.xml><?xml version="1.0" encoding="utf-8"?>
<calcChain xmlns="http://schemas.openxmlformats.org/spreadsheetml/2006/main">
  <c r="G171" i="1" l="1"/>
  <c r="G172" i="1"/>
  <c r="G194" i="1"/>
  <c r="H127" i="1" l="1"/>
  <c r="H57" i="1" l="1"/>
  <c r="C11" i="3" s="1"/>
  <c r="H56" i="1"/>
  <c r="C10" i="3" s="1"/>
  <c r="H55" i="1"/>
  <c r="G57" i="1"/>
  <c r="G54" i="1" s="1"/>
  <c r="G56" i="1"/>
  <c r="G55" i="1"/>
  <c r="H94" i="1"/>
  <c r="G94" i="1"/>
  <c r="G164" i="1"/>
  <c r="H164" i="1"/>
  <c r="G159" i="1"/>
  <c r="H159" i="1"/>
  <c r="J159" i="1" s="1"/>
  <c r="G154" i="1"/>
  <c r="H154" i="1"/>
  <c r="J154" i="1" s="1"/>
  <c r="G134" i="1"/>
  <c r="H134" i="1"/>
  <c r="J134" i="1" s="1"/>
  <c r="G129" i="1"/>
  <c r="H129" i="1"/>
  <c r="G6" i="1"/>
  <c r="B5" i="3" s="1"/>
  <c r="G101" i="1"/>
  <c r="B15" i="3" s="1"/>
  <c r="B25" i="3"/>
  <c r="G201" i="1"/>
  <c r="B30" i="3"/>
  <c r="G126" i="1"/>
  <c r="B20" i="3" s="1"/>
  <c r="B10" i="3"/>
  <c r="G7" i="1"/>
  <c r="G102" i="1"/>
  <c r="B16" i="3" s="1"/>
  <c r="B26" i="3"/>
  <c r="G202" i="1"/>
  <c r="B31" i="3" s="1"/>
  <c r="G127" i="1"/>
  <c r="B21" i="3" s="1"/>
  <c r="G5" i="1"/>
  <c r="B4" i="3" s="1"/>
  <c r="G100" i="1"/>
  <c r="B14" i="3" s="1"/>
  <c r="G170" i="1"/>
  <c r="B9" i="3"/>
  <c r="H6" i="1"/>
  <c r="C5" i="3" s="1"/>
  <c r="H101" i="1"/>
  <c r="C15" i="3" s="1"/>
  <c r="H171" i="1"/>
  <c r="C25" i="3" s="1"/>
  <c r="H201" i="1"/>
  <c r="C30" i="3" s="1"/>
  <c r="H126" i="1"/>
  <c r="C20" i="3" s="1"/>
  <c r="H7" i="1"/>
  <c r="C6" i="3" s="1"/>
  <c r="H102" i="1"/>
  <c r="C16" i="3" s="1"/>
  <c r="H172" i="1"/>
  <c r="C26" i="3" s="1"/>
  <c r="H202" i="1"/>
  <c r="C31" i="3" s="1"/>
  <c r="C21" i="3"/>
  <c r="H5" i="1"/>
  <c r="C4" i="3" s="1"/>
  <c r="H100" i="1"/>
  <c r="C14" i="3" s="1"/>
  <c r="H170" i="1"/>
  <c r="C24" i="3" s="1"/>
  <c r="C9" i="3"/>
  <c r="G174" i="1"/>
  <c r="H109" i="1"/>
  <c r="H14" i="1"/>
  <c r="H9" i="1"/>
  <c r="H219" i="1"/>
  <c r="G219" i="1"/>
  <c r="H214" i="1"/>
  <c r="G214" i="1"/>
  <c r="H209" i="1"/>
  <c r="G209" i="1"/>
  <c r="H204" i="1"/>
  <c r="G204" i="1"/>
  <c r="H200" i="1"/>
  <c r="C29" i="3" s="1"/>
  <c r="G200" i="1"/>
  <c r="B29" i="3" s="1"/>
  <c r="H194" i="1"/>
  <c r="H189" i="1"/>
  <c r="G189" i="1"/>
  <c r="H184" i="1"/>
  <c r="G184" i="1"/>
  <c r="H179" i="1"/>
  <c r="G179" i="1"/>
  <c r="H174" i="1"/>
  <c r="H149" i="1"/>
  <c r="G149" i="1"/>
  <c r="H144" i="1"/>
  <c r="G144" i="1"/>
  <c r="H139" i="1"/>
  <c r="G139" i="1"/>
  <c r="H125" i="1"/>
  <c r="G125" i="1"/>
  <c r="H119" i="1"/>
  <c r="G119" i="1"/>
  <c r="H114" i="1"/>
  <c r="G114" i="1"/>
  <c r="G109" i="1"/>
  <c r="H104" i="1"/>
  <c r="G104" i="1"/>
  <c r="H89" i="1"/>
  <c r="G89" i="1"/>
  <c r="H84" i="1"/>
  <c r="G84" i="1"/>
  <c r="H79" i="1"/>
  <c r="G79" i="1"/>
  <c r="H74" i="1"/>
  <c r="G74" i="1"/>
  <c r="H69" i="1"/>
  <c r="G69" i="1"/>
  <c r="H64" i="1"/>
  <c r="G64" i="1"/>
  <c r="H59" i="1"/>
  <c r="G59" i="1"/>
  <c r="H49" i="1"/>
  <c r="G49" i="1"/>
  <c r="H44" i="1"/>
  <c r="G44" i="1"/>
  <c r="H39" i="1"/>
  <c r="G39" i="1"/>
  <c r="H34" i="1"/>
  <c r="G34" i="1"/>
  <c r="H29" i="1"/>
  <c r="G29" i="1"/>
  <c r="H24" i="1"/>
  <c r="G24" i="1"/>
  <c r="H19" i="1"/>
  <c r="G19" i="1"/>
  <c r="G14" i="1"/>
  <c r="G9" i="1"/>
  <c r="B24" i="3" l="1"/>
  <c r="G169" i="1"/>
  <c r="B23" i="3" s="1"/>
  <c r="G199" i="1"/>
  <c r="B28" i="3" s="1"/>
  <c r="G224" i="1"/>
  <c r="J129" i="1"/>
  <c r="H54" i="1"/>
  <c r="C8" i="3" s="1"/>
  <c r="H124" i="1"/>
  <c r="C18" i="3" s="1"/>
  <c r="B19" i="3"/>
  <c r="B33" i="3" s="1"/>
  <c r="C19" i="3"/>
  <c r="C33" i="3" s="1"/>
  <c r="H199" i="1"/>
  <c r="H169" i="1"/>
  <c r="C23" i="3" s="1"/>
  <c r="H224" i="1"/>
  <c r="J224" i="1" s="1"/>
  <c r="J164" i="1"/>
  <c r="G124" i="1"/>
  <c r="G99" i="1"/>
  <c r="B13" i="3" s="1"/>
  <c r="H99" i="1"/>
  <c r="C13" i="3" s="1"/>
  <c r="B34" i="3"/>
  <c r="C34" i="3"/>
  <c r="C35" i="3"/>
  <c r="B8" i="3"/>
  <c r="B11" i="3"/>
  <c r="G226" i="1"/>
  <c r="H226" i="1"/>
  <c r="B6" i="3"/>
  <c r="H225" i="1"/>
  <c r="H4" i="1"/>
  <c r="C3" i="3" s="1"/>
  <c r="G225" i="1"/>
  <c r="G4" i="1"/>
  <c r="D8" i="3" l="1"/>
  <c r="J54" i="1"/>
  <c r="D23" i="3"/>
  <c r="J199" i="1"/>
  <c r="C28" i="3"/>
  <c r="D28" i="3" s="1"/>
  <c r="J169" i="1"/>
  <c r="J124" i="1"/>
  <c r="B18" i="3"/>
  <c r="D18" i="3" s="1"/>
  <c r="D13" i="3"/>
  <c r="J99" i="1"/>
  <c r="C32" i="3"/>
  <c r="H223" i="1"/>
  <c r="B35" i="3"/>
  <c r="B32" i="3" s="1"/>
  <c r="J226" i="1"/>
  <c r="B3" i="3"/>
  <c r="D3" i="3" s="1"/>
  <c r="J4" i="1"/>
  <c r="G223" i="1"/>
  <c r="J225" i="1"/>
  <c r="D32" i="3" l="1"/>
  <c r="J223" i="1"/>
</calcChain>
</file>

<file path=xl/sharedStrings.xml><?xml version="1.0" encoding="utf-8"?>
<sst xmlns="http://schemas.openxmlformats.org/spreadsheetml/2006/main" count="383" uniqueCount="106">
  <si>
    <t>5.</t>
  </si>
  <si>
    <t>Объем ассигнований всего, в т.ч. за счет</t>
  </si>
  <si>
    <t>- федерального бюджета</t>
  </si>
  <si>
    <t>- областного бюджета</t>
  </si>
  <si>
    <t>- районного бюджета</t>
  </si>
  <si>
    <t>1. Направление "Развитие системы дошкольного образования"</t>
  </si>
  <si>
    <t>х</t>
  </si>
  <si>
    <t>2. Направление "Развитие системы общего образования"</t>
  </si>
  <si>
    <t>3. Направление "Развитие системы дополнительного образования"</t>
  </si>
  <si>
    <t>4. Направление "Организация отдыха детей в каникулярное время"</t>
  </si>
  <si>
    <t>5. Направление "Организация временного трудоустройства несовершеннолетних граждан"</t>
  </si>
  <si>
    <t>6. Направление "Обеспечените государственных гарантий содержания и социальных прав детей-сирот, оставшихся без попечительства"</t>
  </si>
  <si>
    <t>7. Направление "Реализация государственных функций, связанных с общегосударственным управлением"</t>
  </si>
  <si>
    <t>8. Направление "Социальное обеспечение в сфере образования"</t>
  </si>
  <si>
    <t>9. Направление "Оптимизация структуры муниципальной сети образовательных учреждений с учетом демографических и социально- экономических условий"</t>
  </si>
  <si>
    <t>3.</t>
  </si>
  <si>
    <t>2. Направление "Обеспечение жильем молодых семей"</t>
  </si>
  <si>
    <t>3. Направление "Развитие физической культуры и спорта"</t>
  </si>
  <si>
    <t>4. Направление "Профилактика безнадзорности и правонарушений несовершеннолетних"</t>
  </si>
  <si>
    <t>5. Направление "Профилактика правонарушений"</t>
  </si>
  <si>
    <t>6. Направление "Меры противодействия немедицинскому потреблению наркотических средств"</t>
  </si>
  <si>
    <t>7. Направление "Содействие социально ориентированным НКО"</t>
  </si>
  <si>
    <t>1. Направление "Развитие МКУК " Централизованная библиотечная система"</t>
  </si>
  <si>
    <t>2. Направление "Развитие МКУК "Районный центр народного творчества"</t>
  </si>
  <si>
    <t>3. Направление "Развитие МКОУ ДОД "Детская школа искусств"</t>
  </si>
  <si>
    <t>4. Направление "Реализация государственных функций, связанных с общегосударственным управлением"</t>
  </si>
  <si>
    <t>2.</t>
  </si>
  <si>
    <t>1. Направление"Модернизация и реформироование жилищно- коммунального хозяйства"</t>
  </si>
  <si>
    <t>2. Направление "Развитие дорожного хозяйства"</t>
  </si>
  <si>
    <t>3. Направление  "Развитие жилищного строительства"</t>
  </si>
  <si>
    <t>4. Направление  "Энергосбережение и повышение энергоэффективности"</t>
  </si>
  <si>
    <t>5. Направление "Безопасность дорожного движения"</t>
  </si>
  <si>
    <t>6. Направление "Создание благоприятных условий для развития хозяйственной деятельности,предприятий, оказывающих услуги по пассажирским перевозкам"</t>
  </si>
  <si>
    <t>7. Направление "Предупреждение и ликвидация чрезвычайных ситуаций"</t>
  </si>
  <si>
    <t>8. Направление  "Экологические и природоохранные мероприятия"</t>
  </si>
  <si>
    <t>1.</t>
  </si>
  <si>
    <t>Объем ассигнований всего, в т.ч. за счет:</t>
  </si>
  <si>
    <t>1. Направление "Развитие муниципальной службы"</t>
  </si>
  <si>
    <t>2. Направление "Противодействие коррупции в Нагорском районе"</t>
  </si>
  <si>
    <t>3. Направление "Управление муниципальным имуществом"</t>
  </si>
  <si>
    <t>4. Направление "Развитие малого и среднего предпринимательства"</t>
  </si>
  <si>
    <t>7.</t>
  </si>
  <si>
    <t>4.</t>
  </si>
  <si>
    <t>1. Отдельное мероприятие "Реализация бюджетного процесса"</t>
  </si>
  <si>
    <t>2. Отдельное мероприятие "Управление муниципальным долгом Нагорского района"</t>
  </si>
  <si>
    <t>4. Отдельное мероприятие "Предоставление межбюджетных трансфертов местным бюджетам  поселений из бюджета муниципального района"</t>
  </si>
  <si>
    <t>Наименование программы и источники финансирования</t>
  </si>
  <si>
    <t>ИТОГО объем ассигнований по муниципальным программам, 
в т.ч. за счет:</t>
  </si>
  <si>
    <t xml:space="preserve">  </t>
  </si>
  <si>
    <t xml:space="preserve"> </t>
  </si>
  <si>
    <t>Согласовано</t>
  </si>
  <si>
    <t>Исполнитель</t>
  </si>
  <si>
    <t xml:space="preserve">Главный специалист отдела экономики </t>
  </si>
  <si>
    <t>Т.Н. Усатова</t>
  </si>
  <si>
    <t xml:space="preserve">и работы с малым бизнесом       </t>
  </si>
  <si>
    <t>"Управление муниципальными финансами и 
регулирование межбюджетных отношений Нагорского района"</t>
  </si>
  <si>
    <t>"Совершенствование организации муниципального управления Нагорского района"</t>
  </si>
  <si>
    <t>"Создание безопасных и благоприятных условий жизнедеятельности 
в Нагорском районе"</t>
  </si>
  <si>
    <t>"Развитие культуры Нагорского района"</t>
  </si>
  <si>
    <t>"Развитие образования Нагорского района"</t>
  </si>
  <si>
    <t>"Социальная политика и профилактика правонарушений 
в Нагорском районе"</t>
  </si>
  <si>
    <t>№
 п/п</t>
  </si>
  <si>
    <t>Мероприятия, 
в рамках которых освоены средства</t>
  </si>
  <si>
    <t>Расходы по смете финансового управления администрации Нагорского района.</t>
  </si>
  <si>
    <t>Предоставление дотаций на выравнивание бюджетной обеспеченности поселениям Нагорского района.</t>
  </si>
  <si>
    <t>5. Направление "Организация выполнения полномочий органов местного самоуправления"</t>
  </si>
  <si>
    <t>3. Отдельное мероприятие "Выравнивание финансовых воз-можностей поселений Нагорского района по осуществлению по-селениями района полномочий по решению вопросов местного значения"</t>
  </si>
  <si>
    <t>Развитие образования Нагорского района</t>
  </si>
  <si>
    <t>Социальная политика и профилактика правонарушений 
в Нагорском районе</t>
  </si>
  <si>
    <t>Развитие культуры Нагорского района</t>
  </si>
  <si>
    <t>Создание безопасных и благоприятных условий жизнедеятельности 
в Нагорском районе</t>
  </si>
  <si>
    <t>Совершенствование организации муниципального управления Нагорского района</t>
  </si>
  <si>
    <t>Управление муниципальными финансами и 
регулирование межбюджетных отношений Нагорского района</t>
  </si>
  <si>
    <t>1. Выплата заработной платы;
2. Общехозяйственные и коммунальные расходы;
3. Услуги связи;
4. Расходы на ГСМ;
5. Транспортные расходы.</t>
  </si>
  <si>
    <t>1. Направление "Молодежь Нагорского района"</t>
  </si>
  <si>
    <t>8. Направление "Поддержка военнослужащих специальной военной операции и членов их семей"</t>
  </si>
  <si>
    <t>Начальник финансового управления</t>
  </si>
  <si>
    <t>В.В. Казакова</t>
  </si>
  <si>
    <t>О.В. Двоеглазова</t>
  </si>
  <si>
    <t>Заместитель главы администрации по экономике и муниципальной собственности</t>
  </si>
  <si>
    <t xml:space="preserve">Субсидия АО "КировПассажирАвтотранс" на возмещение части затрат по пассажирским перевозкам </t>
  </si>
  <si>
    <t>Заработная плата сотрудникам ЕДДС, материальный резервный фонд на случай ЧС.</t>
  </si>
  <si>
    <t>Данные о ходе выполнения муниципальных программ за 1 квартал 2024 года</t>
  </si>
  <si>
    <t>Предусмотрено 
на 2024 год 
(тыс. руб)</t>
  </si>
  <si>
    <t>Исполнено 
за 1 квартал 2024 года
(тыс. руб)</t>
  </si>
  <si>
    <t xml:space="preserve">  - обеспечение организации предоставления дошкольного образования (оплата коммунальных услуг, услуг по содержанию имущества, расходы на текущий ремонт учреждений и выполнение предписаний надзорных органов, приобретение учебно-наглядных пособий, игрушек, хоз.товаров, командировочные расходы, прочие расходы). За счет средств субвенции из областного бюджета в 1 квартале 2024 года расходы не проводились;                                                                                                                                                                                                                                                                    - развитие кадрового потенциала системы дошкольного образования (выплата заработной платы работникам дошкольных образовательных учреждений, и начислений на заработную плату);                                                                                                                                                                 - организация питания в муниципальных дошкольных образовательных учреждениях (приобретение продуктов питания);                                                                                                                                                                                                                                - обеспечение антитеррористической защищенности образовательных учреждений. За 1 квартал 2024 года проведены расходы на сумму 14,28 тыс. рублей (обслуживание тревожных кнопок);                                                                                                                                                                                                                     - обеспечение пожарной безопасности. За 1 квартал 2024 года проведены расходы на сумму 77,55 тыс. рублей (техническое обслуживание пожарной сигнализации, оборудования для передачи извещения о пожаре, ремонт пожарной сигнализации);                                                                                                                                                                                                                                    - мероприятия по выполнению предписаний надзорных органов. За 1 квартал 2024 года расходы не проводились;                                                                                                                                                                                                            - обеспечение санитарно-эпидемиологического состояния. За 1 квартал 2024 года проведены расходы на сумму 11,74 тыс. рублей (дератизация);                                                                                                                                                                                                                                                                                                                                                                                                                                                                                                                                                 - подготовка учреждений к новому учебному году. За 1 квартал 2024 года расходы не проводились.    </t>
  </si>
  <si>
    <t xml:space="preserve">  - обеспечение организации предоставления общего образования (оплата коммунальных услуг, услуг по содержанию имущества, расходы на текущий ремонт учреждений и выполнение предписаний надзорных органов, приобретение учебно-наглядных пособий, учебников, оборудования для обеспечения образовательного процесса, повышение квалификации педагогических работников, приобретение ГСМ для подвоза учащихся, прочие расходы). За счет средств субвенции из областного бюджета в 1 квартале 2024 года на повышение квалификации педагогических работников (1 чел.) израсходовано 3,51 тыс. рублей;                                                                                                                                                                                                                             - развитие кадрового потенциала системы общего образования (выплата заработной платы работникам общеобразовательных учреждений, и начислений на заработную плату);                                                                                                                                    - организация питания в муниципальных общеобразовательных учреждениях (приобретение продуктов питания);                                                                                                                                                                                                                                                                                                                                                                                                                                                                -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1 квартале 2024 года 42 педагогических работника получили вознагрждение за классное руководство. Выплаты произведены в сумме 776,3 тыс. рублей.                                                                                                                                                                                      - организация бесплатного горячего питания обучающихся, получающих начальное общее образование в муниципальных образовательных организациях. Расходы за 1 квартал 2024 года проведены на сумму 166,7 тыс. рублей (на 65 учащихся 1-4 классов);                                                                                                                                                                                                                                - обеспечение антитеррористической защищенности образовательных учреждений. За 1 квартал 2024 года проведены расходы на сумму 18,44 тыс. рублей (обслуживание тревожных кнопок);                                                                                                                                                                                                                                                    - обеспечение пожарной безопасности. За 1 квартал 2024 года проведены расходы на сумму 120,03 тыс. рублей (техническое обслуживание пожарной сигнализации, оборудования для передачи извещения о пожаре, ремонт пожарной сигнализации);                                                                                                                                                                                                                                                                          - мероприятия по выполнению предписаний надзорных органов. За 1 квартал 2024 года расходы не проводились;                                                                                                                                                                                    - обеспечение санитарно-эпидемиологического состояния. За 1 квартал 2024 года расходы проведены на сумму  17,48 тыс. рублей (дератизация);                                                                                                                                                                                                                                                                                                                                                                                                                                                                                                                                                                       - подготовка учреждений к новому учебному году. За 1 квартал 2024 года расходы не проводились;                                                                                                                                                                                              - мероприятия по подготовке образовательного пространства в муниципальных общеобразовательных организациях, на базе которых создаются центры образования естественно - научной и технологической направленности "Точка роста". За 1 квартал 2024 год проведены расходы на сумму 198,2 тыс. рублей (подготовка помещений в МКОУ СОШ п. Орлецы и МКОУ ООШ с. Мулино, на базе которых планируется создание центра "Точка роста");                                                                                                                                                                         - предоставление бесплатного горячего питания детям военнослужащих. За 1 квартал 2024 года проведены расходы на сумму 11,7 тыс. рублей (организовано бесплатное питание 4 детям военнослужащих, учащихся в общеобразовательных учреждениях);                                                                                                                                                                                                         - мероприятия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За 1 квартал 2024 года проведены расходы на сумму 178,7 тыс. рублей (выплачена заработная плата советникам директоров в 5 муниципальных общеобразовательных организациях)     </t>
  </si>
  <si>
    <t xml:space="preserve">  - обеспечение организации предоставления дополнительного образования (оплата коммунальных услуг, услуг по содержанию имущества, оплата проезда, питания и проживания учащихся на соревнованиях, приобретение ГСМ, хоз.товаров, прочие расходы);                                                                                                                                                                         - развитие кадрового потенциала системы дополнительного образованияи(выплата заработной платы работникам организации дополнительного образования, и начислений на заработную плату);                                                                                                      - обеспечение антитеррористической защищенности образовательных учреждений. За 1 квартал 2024 года проведены расходы на сумму 2,38 тыс. рублей (обслуживание тревожной кнопки);                                                                                                                                        - обеспечение пожарной безопасности. За 1 квартал 2024 года проведены расходы в сумме 22,29 тыс. рублей (техническое обслуживание пожарной сигнализации, оборудования для передачи извещения о пожаре);                                                                                                                                                                                        - мероприятия по выполению предписаний надзорных органов. В 1 квартале 2024 года расходы не проводились;                                                                                                                                                                                                                                  - обеспечение санитарно-эпидемиологического состояния. За 1 квартал 2024 года проведены расходы на сумму 0,34 тыс. рублей (дератизация, акарицидные обработки);                                                                                                                                                                                                                                                                                                                                                                                                                                                                - подготовка учреждений к новому учебному году. За 1 квартал 2024 года расходы не проводились.</t>
  </si>
  <si>
    <t xml:space="preserve">Организация отдыха и оздоровления  детей в каникулярное время в лагерях с дневным пребыванием (в 2024 году в летних лагерях при 5 сельских школах планируется к отдыху 204 учащихся. </t>
  </si>
  <si>
    <t>Организация временного трудоустройства несовершеннолетних граждан в возрасте от 14 до 18 лет. За 1 квартал 2024 года расходы не проводились.</t>
  </si>
  <si>
    <t xml:space="preserve">Выполнение отдельных государственных полномочий по обеспечению содержания ребенка в семье опекуна и приемной семье, а также вознаграждение, причитающееся приемному родителю. По состоянию на 01.04.2024 г на учете в органе опеки и попечительства состоит 21 ребенок (15 детей в семьях опекунов, 6 детей в приемных семьях). 5 человек получают вознаграждение, причитающееся приемному родителю. </t>
  </si>
  <si>
    <t xml:space="preserve"> - Финансовое обеспечение деятельности Муниципального учреждения управления образования администрации Нагорского района Кировской области (выплата заработной платы работникам, начислений на заработную плату, расходы на программное обеспечение, общехозяйственные расходы);                                                                                                                                                           
- выполнение отдельных государственных полномочий по осуществлению деятельности по опеке и попечительству (выплата заработной платы  специалисту по опеке и попечительству);                                                                                                   
- приобретение компьютерной и организационной техники (за 1 квартал 2024 года расходы не проводились);                                                                                                                                                                                              - выполнение требований в области информационной безопасности, приобретение лицензионного системного и прикладного программного обеспечения (за 1 квартал 2024 года расходы проведены на сумму 15,4 тыс. рублей).  </t>
  </si>
  <si>
    <t xml:space="preserve">  - Предоставление руководителям, педагогическим работникам и иным специалистам образовательных учреждений (за исключением совместителей), работающим и проживающим в сельских населенных пунктах (поселках городского типа), бесплатной жилой площади с отоплением и электроснабжением путем компенсации  расходов в виде ежемесячной денежной выплаты (за 1 квартал 2024 года 94 человека получили компенсацию за коммунальные услуги);                                                                                                                                                                                                - Выполнение отдельных государственных полномочий по начислению и выплате компенсации части платы, взимаемой за содержание детей в образовательных учреждениях, реализующих основную общеобразовательную программу дошкольного образования (за 1 квартал 2024 год на 69 детей выплачена компенсация по родительской плате) </t>
  </si>
  <si>
    <t>Предоставление межбюджетных трансфертов местным бюджетам поселений из бюджета муниципального района: дотации на сбалансированность поселений.</t>
  </si>
  <si>
    <t>Экспертиза и техническая диагностика водогрейного котла КВр-08 на котельной № 4 пгт. Нагорск ул. Советская, 89 на сумму 53,0 тыс. руб</t>
  </si>
  <si>
    <t>Содержание автомобильных дорог общего пользования местного значения и искуственных сооружений на них. Межбюджетный трансферт Нагорскому городскому поселению на осуществление дорожной деятельности</t>
  </si>
  <si>
    <t>Выплата 7 гражданам за уменьшение численности волков - 105,00 тыс. рублей.</t>
  </si>
  <si>
    <t>Заработная плата с начислениями, коммунальные услуги, командировочные расходы, подписка, приобретение книжного фонда , комплектование книжных фондов библиотек, прочие расходы (обучение по пожарной безопасности, услуги связи, интернет, охрана объектов, техническое обслуживание технических средств охраны ,приобретение хозяйственных товаров, канцелярских товаров, строительных материалов, ГСМ на распиловку дров, топливных дров,  заправка и ремонт картриджей, договора на распиловку и колку дров, договора по огребке крыши зданий, текущий ремонт зданий ).</t>
  </si>
  <si>
    <t>Заработная плата с начислениями, коммунальные услуги , командировочные расходы, прочие расходы (обучение по пожарной безопасности, услуги связи, интернет, охрана объектов, техническое обслуживание технических средств охраны, приобретение хозяйственных товаров, канцелярских товаров, строительных материалов, ГСМ, запасных частей для автомашины, топливных дров,  заправка и ремонт картриджей, услуги по организации и проведению заочных конкурсов, продление лицензии, ОСАГО, ГЛОНАСС, договора на распиловку и колку дров, договора по огребке крыши зданий, текущий ремонт зданий)</t>
  </si>
  <si>
    <t>Заработная плата с начислениями, командировочные расходы, прочие расходы (обучение по пожарной безопасности, по 44-ФЗ, по охране труда, периодический медосмотр работников, интернет, связь, приобретение и сопровождение программных продуктов,  приобретение хозяйственных товаров, канцелярских товаров, заправка и ремонт картриджей, приобретение орг. техники)</t>
  </si>
  <si>
    <t>Заработная плата с начислениями, коммунальные услуги, командировочные расходы, прочие расходы (обучение по пожарной безопасности, услуги связи, приобретение программных продуктов,  приобретение хозяйственных товаров, канцелярских товаров, строительных материалов, основных средств, заправка и ремонт картриджей)</t>
  </si>
  <si>
    <t xml:space="preserve">Приобретение ГСМ для обеспечения профилактических рейдов. </t>
  </si>
  <si>
    <t>Приобретение колотых дров, приобретение подарков для семей СВО.</t>
  </si>
  <si>
    <t>Игра "Что? Где? Когда ?", Открытие Года Семьи, Мероприятие посвященное 35-летию вывода Советских войск из Афганистана.</t>
  </si>
  <si>
    <t>1 специалист прошел проффессиональную переподготовку</t>
  </si>
  <si>
    <t>Оценка имущества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</si>
</sst>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0000"/>
    <numFmt numFmtId="166" formatCode="0.000000"/>
    <numFmt numFmtId="167" formatCode="0.0"/>
    <numFmt numFmtId="168" formatCode="0.0000"/>
  </numFmts>
  <fonts count="21" x14ac:knownFonts="1">
    <font>
      <sz val="11"/>
      <color theme="1"/>
      <name val="Calibri"/>
      <family val="2"/>
      <charset val="204"/>
      <scheme val="minor"/>
    </font>
    <font>
      <sz val="10"/>
      <name val="Arial Cyr"/>
      <charset val="204"/>
    </font>
    <font>
      <b/>
      <sz val="12"/>
      <name val="Times New Roman"/>
      <family val="1"/>
      <charset val="204"/>
    </font>
    <font>
      <sz val="12"/>
      <name val="Times New Roman"/>
      <family val="1"/>
      <charset val="204"/>
    </font>
    <font>
      <sz val="10"/>
      <color theme="1"/>
      <name val="Times New Roman"/>
      <family val="1"/>
      <charset val="204"/>
    </font>
    <font>
      <sz val="10"/>
      <name val="Times New Roman"/>
      <family val="1"/>
      <charset val="204"/>
    </font>
    <font>
      <b/>
      <sz val="11"/>
      <name val="Times New Roman"/>
      <family val="1"/>
      <charset val="204"/>
    </font>
    <font>
      <b/>
      <sz val="14"/>
      <color indexed="8"/>
      <name val="Times New Roman"/>
      <family val="1"/>
      <charset val="204"/>
    </font>
    <font>
      <b/>
      <sz val="10"/>
      <name val="Times New Roman"/>
      <family val="1"/>
      <charset val="204"/>
    </font>
    <font>
      <sz val="8"/>
      <name val="Times New Roman"/>
      <family val="1"/>
      <charset val="204"/>
    </font>
    <font>
      <b/>
      <i/>
      <sz val="10"/>
      <name val="Times New Roman"/>
      <family val="1"/>
      <charset val="204"/>
    </font>
    <font>
      <i/>
      <sz val="10"/>
      <name val="Times New Roman"/>
      <family val="1"/>
      <charset val="204"/>
    </font>
    <font>
      <sz val="10"/>
      <color theme="1"/>
      <name val="Calibri"/>
      <family val="2"/>
      <charset val="204"/>
      <scheme val="minor"/>
    </font>
    <font>
      <b/>
      <sz val="11"/>
      <color theme="1"/>
      <name val="Calibri"/>
      <family val="2"/>
      <charset val="204"/>
      <scheme val="minor"/>
    </font>
    <font>
      <sz val="11"/>
      <name val="Times New Roman"/>
      <family val="1"/>
      <charset val="204"/>
    </font>
    <font>
      <sz val="12"/>
      <color indexed="8"/>
      <name val="Times New Roman"/>
      <family val="1"/>
      <charset val="204"/>
    </font>
    <font>
      <sz val="8"/>
      <color rgb="FFFF0000"/>
      <name val="Times New Roman"/>
      <family val="1"/>
      <charset val="204"/>
    </font>
    <font>
      <sz val="13"/>
      <name val="Times New Roman"/>
      <family val="1"/>
      <charset val="204"/>
    </font>
    <font>
      <sz val="13"/>
      <color indexed="8"/>
      <name val="Times New Roman"/>
      <family val="1"/>
      <charset val="204"/>
    </font>
    <font>
      <sz val="13"/>
      <color theme="1"/>
      <name val="Times New Roman"/>
      <family val="1"/>
      <charset val="204"/>
    </font>
    <font>
      <sz val="11"/>
      <color theme="1"/>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C00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131">
    <xf numFmtId="0" fontId="0" fillId="0" borderId="0" xfId="0"/>
    <xf numFmtId="49" fontId="2" fillId="2" borderId="1" xfId="1" applyNumberFormat="1" applyFont="1" applyFill="1" applyBorder="1" applyAlignment="1">
      <alignment horizontal="center" vertical="top"/>
    </xf>
    <xf numFmtId="167" fontId="6" fillId="0" borderId="2" xfId="1" applyNumberFormat="1" applyFont="1" applyBorder="1" applyAlignment="1">
      <alignment horizontal="center" vertical="center" wrapText="1"/>
    </xf>
    <xf numFmtId="165" fontId="8" fillId="5" borderId="2" xfId="1" applyNumberFormat="1" applyFont="1" applyFill="1" applyBorder="1" applyAlignment="1">
      <alignment horizontal="center" vertical="center"/>
    </xf>
    <xf numFmtId="0" fontId="3" fillId="0" borderId="0" xfId="1" applyFont="1" applyBorder="1" applyAlignment="1">
      <alignment vertical="top" wrapText="1"/>
    </xf>
    <xf numFmtId="49" fontId="8" fillId="2" borderId="3" xfId="1" applyNumberFormat="1" applyFont="1" applyFill="1" applyBorder="1" applyAlignment="1">
      <alignment horizontal="center" vertical="top"/>
    </xf>
    <xf numFmtId="165" fontId="8" fillId="3" borderId="2" xfId="0" applyNumberFormat="1" applyFont="1" applyFill="1" applyBorder="1" applyAlignment="1">
      <alignment horizontal="center" vertical="top" wrapText="1"/>
    </xf>
    <xf numFmtId="0" fontId="5" fillId="0" borderId="2" xfId="0" applyFont="1" applyBorder="1" applyAlignment="1">
      <alignment horizontal="center" vertical="center" wrapText="1"/>
    </xf>
    <xf numFmtId="165" fontId="5" fillId="4" borderId="2" xfId="0" applyNumberFormat="1" applyFont="1" applyFill="1" applyBorder="1" applyAlignment="1">
      <alignment horizontal="center" vertical="top" wrapText="1"/>
    </xf>
    <xf numFmtId="165" fontId="5" fillId="0" borderId="2" xfId="0" applyNumberFormat="1" applyFont="1" applyBorder="1" applyAlignment="1">
      <alignment horizontal="center" vertical="top" wrapText="1"/>
    </xf>
    <xf numFmtId="165" fontId="5" fillId="0" borderId="2" xfId="0" applyNumberFormat="1" applyFont="1" applyBorder="1" applyAlignment="1">
      <alignment horizontal="center" vertical="center" wrapText="1"/>
    </xf>
    <xf numFmtId="164" fontId="5" fillId="0" borderId="2" xfId="1" applyNumberFormat="1" applyFont="1" applyBorder="1" applyAlignment="1">
      <alignment horizontal="center" vertical="top" wrapText="1"/>
    </xf>
    <xf numFmtId="164" fontId="5" fillId="0" borderId="2" xfId="1" applyNumberFormat="1" applyFont="1" applyFill="1" applyBorder="1" applyAlignment="1">
      <alignment horizontal="center" vertical="top" wrapText="1"/>
    </xf>
    <xf numFmtId="49" fontId="8" fillId="2" borderId="4" xfId="1" applyNumberFormat="1" applyFont="1" applyFill="1" applyBorder="1" applyAlignment="1">
      <alignment horizontal="center" vertical="top"/>
    </xf>
    <xf numFmtId="49" fontId="8" fillId="2" borderId="1" xfId="1" applyNumberFormat="1" applyFont="1" applyFill="1" applyBorder="1" applyAlignment="1">
      <alignment horizontal="center" vertical="top"/>
    </xf>
    <xf numFmtId="49" fontId="8" fillId="2" borderId="3" xfId="1" applyNumberFormat="1" applyFont="1" applyFill="1" applyBorder="1" applyAlignment="1">
      <alignment vertical="top"/>
    </xf>
    <xf numFmtId="165" fontId="8" fillId="3" borderId="2" xfId="1" applyNumberFormat="1" applyFont="1" applyFill="1" applyBorder="1" applyAlignment="1">
      <alignment horizontal="center" vertical="top" wrapText="1"/>
    </xf>
    <xf numFmtId="165" fontId="5" fillId="4" borderId="2" xfId="1" applyNumberFormat="1" applyFont="1" applyFill="1" applyBorder="1" applyAlignment="1">
      <alignment horizontal="center" vertical="top" wrapText="1"/>
    </xf>
    <xf numFmtId="165" fontId="5" fillId="0" borderId="2" xfId="1" applyNumberFormat="1" applyFont="1" applyBorder="1" applyAlignment="1">
      <alignment horizontal="center" vertical="top" wrapText="1"/>
    </xf>
    <xf numFmtId="49" fontId="8" fillId="2" borderId="4" xfId="1" applyNumberFormat="1" applyFont="1" applyFill="1" applyBorder="1" applyAlignment="1">
      <alignment vertical="top"/>
    </xf>
    <xf numFmtId="165" fontId="8" fillId="3" borderId="2" xfId="1" applyNumberFormat="1" applyFont="1" applyFill="1" applyBorder="1" applyAlignment="1">
      <alignment horizontal="center"/>
    </xf>
    <xf numFmtId="165" fontId="5" fillId="4" borderId="2" xfId="1" applyNumberFormat="1" applyFont="1" applyFill="1" applyBorder="1" applyAlignment="1">
      <alignment horizontal="center"/>
    </xf>
    <xf numFmtId="165" fontId="5" fillId="0" borderId="2" xfId="1" applyNumberFormat="1" applyFont="1" applyBorder="1" applyAlignment="1">
      <alignment horizontal="center"/>
    </xf>
    <xf numFmtId="166" fontId="5" fillId="0" borderId="2" xfId="1" applyNumberFormat="1" applyFont="1" applyBorder="1" applyAlignment="1">
      <alignment horizontal="center"/>
    </xf>
    <xf numFmtId="2" fontId="5" fillId="0" borderId="2" xfId="1" applyNumberFormat="1" applyFont="1" applyBorder="1" applyAlignment="1">
      <alignment horizontal="center" vertical="top" wrapText="1"/>
    </xf>
    <xf numFmtId="2" fontId="5" fillId="0" borderId="2" xfId="1" applyNumberFormat="1" applyFont="1" applyBorder="1" applyAlignment="1">
      <alignment horizontal="center" vertical="center" wrapText="1"/>
    </xf>
    <xf numFmtId="166" fontId="5" fillId="0" borderId="2" xfId="1" applyNumberFormat="1" applyFont="1" applyBorder="1" applyAlignment="1">
      <alignment horizontal="center" vertical="top" wrapText="1"/>
    </xf>
    <xf numFmtId="164" fontId="8" fillId="3" borderId="2" xfId="1" applyNumberFormat="1" applyFont="1" applyFill="1" applyBorder="1" applyAlignment="1">
      <alignment horizontal="center" vertical="top" wrapText="1"/>
    </xf>
    <xf numFmtId="164" fontId="5" fillId="4" borderId="2" xfId="1" applyNumberFormat="1" applyFont="1" applyFill="1" applyBorder="1" applyAlignment="1">
      <alignment horizontal="center" vertical="top" wrapText="1"/>
    </xf>
    <xf numFmtId="164" fontId="8" fillId="3" borderId="2" xfId="1" applyNumberFormat="1" applyFont="1" applyFill="1" applyBorder="1" applyAlignment="1">
      <alignment horizontal="center"/>
    </xf>
    <xf numFmtId="164" fontId="5" fillId="4" borderId="2" xfId="1" applyNumberFormat="1" applyFont="1" applyFill="1" applyBorder="1" applyAlignment="1">
      <alignment horizontal="center"/>
    </xf>
    <xf numFmtId="0" fontId="12" fillId="0" borderId="0" xfId="0" applyFont="1"/>
    <xf numFmtId="0" fontId="5" fillId="0" borderId="0" xfId="1" applyFont="1" applyBorder="1" applyAlignment="1">
      <alignment vertical="top" wrapText="1"/>
    </xf>
    <xf numFmtId="0" fontId="4" fillId="0" borderId="0" xfId="0" applyFont="1"/>
    <xf numFmtId="166" fontId="4" fillId="0" borderId="0" xfId="0" applyNumberFormat="1" applyFont="1"/>
    <xf numFmtId="0" fontId="5" fillId="0" borderId="0" xfId="1" applyFont="1" applyBorder="1" applyAlignment="1">
      <alignment horizontal="left" vertical="top" wrapText="1"/>
    </xf>
    <xf numFmtId="0" fontId="6" fillId="0" borderId="2" xfId="1" applyFont="1" applyBorder="1" applyAlignment="1">
      <alignment horizontal="center" vertical="center" wrapText="1"/>
    </xf>
    <xf numFmtId="2" fontId="0" fillId="0" borderId="0" xfId="0" applyNumberFormat="1"/>
    <xf numFmtId="0" fontId="2" fillId="2" borderId="2" xfId="1" applyFont="1" applyFill="1" applyBorder="1" applyAlignment="1">
      <alignment horizontal="center" vertical="center" wrapText="1"/>
    </xf>
    <xf numFmtId="165" fontId="0" fillId="0" borderId="0" xfId="0" applyNumberFormat="1"/>
    <xf numFmtId="49" fontId="8" fillId="0" borderId="1" xfId="1" applyNumberFormat="1" applyFont="1" applyFill="1" applyBorder="1" applyAlignment="1">
      <alignment horizontal="center" vertical="top" wrapText="1"/>
    </xf>
    <xf numFmtId="2" fontId="13" fillId="0" borderId="0" xfId="0" applyNumberFormat="1" applyFont="1"/>
    <xf numFmtId="165" fontId="8" fillId="0" borderId="2" xfId="0" applyNumberFormat="1" applyFont="1" applyFill="1" applyBorder="1" applyAlignment="1">
      <alignment horizontal="center" vertical="top" wrapText="1"/>
    </xf>
    <xf numFmtId="165" fontId="5" fillId="0" borderId="2" xfId="1" applyNumberFormat="1" applyFont="1" applyFill="1" applyBorder="1" applyAlignment="1">
      <alignment horizontal="center" vertical="top" wrapText="1"/>
    </xf>
    <xf numFmtId="0" fontId="8" fillId="0" borderId="2" xfId="1" applyFont="1" applyFill="1" applyBorder="1" applyAlignment="1">
      <alignment vertical="top" wrapText="1"/>
    </xf>
    <xf numFmtId="0" fontId="5" fillId="0" borderId="2" xfId="1" applyFont="1" applyFill="1" applyBorder="1" applyAlignment="1">
      <alignment vertical="top" wrapText="1"/>
    </xf>
    <xf numFmtId="0" fontId="11" fillId="0" borderId="2" xfId="1" applyFont="1" applyFill="1" applyBorder="1" applyAlignment="1">
      <alignment vertical="top" wrapText="1"/>
    </xf>
    <xf numFmtId="0" fontId="5" fillId="0" borderId="2" xfId="1" applyFont="1" applyBorder="1" applyAlignment="1">
      <alignment vertical="center" wrapText="1"/>
    </xf>
    <xf numFmtId="165" fontId="5" fillId="0" borderId="2" xfId="0" applyNumberFormat="1" applyFont="1" applyFill="1" applyBorder="1" applyAlignment="1">
      <alignment horizontal="center" vertical="top" wrapText="1"/>
    </xf>
    <xf numFmtId="2" fontId="5" fillId="0" borderId="2" xfId="1" applyNumberFormat="1" applyFont="1" applyFill="1" applyBorder="1" applyAlignment="1">
      <alignment horizontal="center" vertical="top" wrapText="1"/>
    </xf>
    <xf numFmtId="164" fontId="8" fillId="0" borderId="2" xfId="1" applyNumberFormat="1" applyFont="1" applyFill="1" applyBorder="1" applyAlignment="1">
      <alignment horizontal="center" vertical="top" wrapText="1"/>
    </xf>
    <xf numFmtId="165" fontId="8" fillId="0" borderId="2" xfId="1" applyNumberFormat="1" applyFont="1" applyFill="1" applyBorder="1" applyAlignment="1">
      <alignment horizontal="center" vertical="top" wrapText="1"/>
    </xf>
    <xf numFmtId="165" fontId="8" fillId="6" borderId="2" xfId="1" applyNumberFormat="1" applyFont="1" applyFill="1" applyBorder="1" applyAlignment="1">
      <alignment horizontal="center" vertical="center"/>
    </xf>
    <xf numFmtId="165" fontId="5" fillId="6" borderId="2" xfId="1" applyNumberFormat="1" applyFont="1" applyFill="1" applyBorder="1" applyAlignment="1">
      <alignment horizontal="center" vertical="center"/>
    </xf>
    <xf numFmtId="0" fontId="8" fillId="6" borderId="2" xfId="1" applyFont="1" applyFill="1" applyBorder="1" applyAlignment="1">
      <alignment vertical="center" wrapText="1"/>
    </xf>
    <xf numFmtId="0" fontId="6" fillId="5" borderId="2" xfId="1" applyFont="1" applyFill="1" applyBorder="1" applyAlignment="1">
      <alignment vertical="center" wrapText="1"/>
    </xf>
    <xf numFmtId="0" fontId="6" fillId="0" borderId="2" xfId="1" applyFont="1" applyFill="1" applyBorder="1" applyAlignment="1">
      <alignment vertical="center" wrapText="1"/>
    </xf>
    <xf numFmtId="165" fontId="8" fillId="0" borderId="2" xfId="1" applyNumberFormat="1" applyFont="1" applyFill="1" applyBorder="1" applyAlignment="1">
      <alignment horizontal="center"/>
    </xf>
    <xf numFmtId="165" fontId="5" fillId="0" borderId="2" xfId="1" applyNumberFormat="1" applyFont="1" applyFill="1" applyBorder="1" applyAlignment="1">
      <alignment horizontal="center"/>
    </xf>
    <xf numFmtId="0" fontId="11" fillId="0" borderId="2" xfId="1" applyFont="1" applyBorder="1" applyAlignment="1">
      <alignment vertical="top" wrapText="1"/>
    </xf>
    <xf numFmtId="0" fontId="6" fillId="0" borderId="2" xfId="1" applyFont="1" applyBorder="1" applyAlignment="1">
      <alignment horizontal="center" vertical="center" wrapText="1"/>
    </xf>
    <xf numFmtId="168" fontId="5" fillId="0" borderId="2" xfId="1" applyNumberFormat="1" applyFont="1" applyBorder="1" applyAlignment="1">
      <alignment horizontal="center" vertical="top" wrapText="1"/>
    </xf>
    <xf numFmtId="168" fontId="5" fillId="0" borderId="2" xfId="1" applyNumberFormat="1" applyFont="1" applyFill="1" applyBorder="1" applyAlignment="1">
      <alignment horizontal="center" vertical="top" wrapText="1"/>
    </xf>
    <xf numFmtId="166" fontId="8" fillId="0" borderId="2" xfId="0" applyNumberFormat="1" applyFont="1" applyFill="1" applyBorder="1" applyAlignment="1">
      <alignment horizontal="center" vertical="top" wrapText="1"/>
    </xf>
    <xf numFmtId="0" fontId="5" fillId="0" borderId="0" xfId="1" applyFont="1" applyBorder="1" applyAlignment="1">
      <alignment horizontal="left" vertical="top" wrapText="1"/>
    </xf>
    <xf numFmtId="0" fontId="8" fillId="0" borderId="0" xfId="1" applyFont="1" applyBorder="1" applyAlignment="1">
      <alignment horizontal="left" vertical="top" wrapText="1"/>
    </xf>
    <xf numFmtId="0" fontId="4" fillId="0" borderId="0" xfId="0" applyFont="1" applyAlignment="1">
      <alignment horizontal="left"/>
    </xf>
    <xf numFmtId="49" fontId="8" fillId="2" borderId="3" xfId="1" applyNumberFormat="1" applyFont="1" applyFill="1" applyBorder="1" applyAlignment="1">
      <alignment horizontal="center" vertical="top"/>
    </xf>
    <xf numFmtId="0" fontId="8" fillId="0" borderId="0" xfId="1" applyFont="1" applyBorder="1" applyAlignment="1">
      <alignment vertical="top" wrapText="1"/>
    </xf>
    <xf numFmtId="0" fontId="11" fillId="0" borderId="2" xfId="1" applyFont="1" applyBorder="1" applyAlignment="1">
      <alignment vertical="top" wrapText="1"/>
    </xf>
    <xf numFmtId="0" fontId="10" fillId="0" borderId="2" xfId="1" applyFont="1" applyBorder="1" applyAlignment="1">
      <alignment horizontal="left" vertical="top" wrapText="1"/>
    </xf>
    <xf numFmtId="0" fontId="10" fillId="0" borderId="5" xfId="1" applyFont="1" applyBorder="1" applyAlignment="1">
      <alignment horizontal="left" vertical="top" wrapText="1"/>
    </xf>
    <xf numFmtId="0" fontId="10" fillId="0" borderId="6" xfId="1" applyFont="1" applyBorder="1" applyAlignment="1">
      <alignment horizontal="left" vertical="top" wrapText="1"/>
    </xf>
    <xf numFmtId="0" fontId="10" fillId="0" borderId="7" xfId="1" applyFont="1" applyBorder="1" applyAlignment="1">
      <alignment horizontal="left" vertical="top" wrapText="1"/>
    </xf>
    <xf numFmtId="0" fontId="5" fillId="0" borderId="2" xfId="1" applyFont="1" applyBorder="1" applyAlignment="1">
      <alignment vertical="top" wrapText="1"/>
    </xf>
    <xf numFmtId="0" fontId="6" fillId="0" borderId="2" xfId="1" applyFont="1" applyBorder="1" applyAlignment="1">
      <alignment horizontal="center" vertical="center" wrapText="1"/>
    </xf>
    <xf numFmtId="0" fontId="7" fillId="0" borderId="8" xfId="1" applyFont="1" applyBorder="1" applyAlignment="1">
      <alignment horizontal="center" vertical="center" wrapText="1"/>
    </xf>
    <xf numFmtId="0" fontId="8" fillId="2" borderId="2" xfId="1" applyFont="1" applyFill="1" applyBorder="1" applyAlignment="1">
      <alignment horizontal="center" vertical="center"/>
    </xf>
    <xf numFmtId="0" fontId="8" fillId="0" borderId="2" xfId="1" applyFont="1" applyBorder="1" applyAlignment="1">
      <alignment vertical="center" wrapText="1"/>
    </xf>
    <xf numFmtId="0" fontId="9" fillId="0" borderId="2" xfId="1" applyFont="1" applyBorder="1" applyAlignment="1">
      <alignment horizontal="left" vertical="top"/>
    </xf>
    <xf numFmtId="0" fontId="15" fillId="0" borderId="2" xfId="0" applyFont="1" applyBorder="1" applyAlignment="1">
      <alignment horizontal="left" vertical="top" wrapText="1"/>
    </xf>
    <xf numFmtId="0" fontId="8" fillId="0" borderId="2" xfId="1" applyFont="1" applyBorder="1" applyAlignment="1">
      <alignment vertical="top" wrapText="1"/>
    </xf>
    <xf numFmtId="0" fontId="18" fillId="0" borderId="2" xfId="0" applyFont="1" applyFill="1" applyBorder="1" applyAlignment="1">
      <alignment horizontal="left" vertical="top" wrapText="1"/>
    </xf>
    <xf numFmtId="0" fontId="11" fillId="0" borderId="2" xfId="1" applyFont="1" applyBorder="1" applyAlignment="1">
      <alignment horizontal="left" vertical="top" wrapText="1"/>
    </xf>
    <xf numFmtId="0" fontId="6" fillId="0" borderId="2" xfId="1" applyFont="1" applyFill="1" applyBorder="1" applyAlignment="1">
      <alignment horizontal="center" vertical="center" wrapText="1"/>
    </xf>
    <xf numFmtId="0" fontId="9" fillId="0" borderId="2" xfId="1" applyFont="1" applyBorder="1" applyAlignment="1">
      <alignment horizontal="left" vertical="top" wrapText="1"/>
    </xf>
    <xf numFmtId="0" fontId="15" fillId="0" borderId="2" xfId="0" applyFont="1" applyFill="1" applyBorder="1" applyAlignment="1">
      <alignment horizontal="left" vertical="top" wrapText="1"/>
    </xf>
    <xf numFmtId="0" fontId="15" fillId="0" borderId="1"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7" fillId="0" borderId="1" xfId="1" applyFont="1" applyBorder="1" applyAlignment="1">
      <alignment horizontal="left" vertical="top" wrapText="1"/>
    </xf>
    <xf numFmtId="0" fontId="17" fillId="0" borderId="3" xfId="1" applyFont="1" applyBorder="1" applyAlignment="1">
      <alignment horizontal="left" vertical="top" wrapText="1"/>
    </xf>
    <xf numFmtId="0" fontId="17" fillId="0" borderId="4" xfId="1" applyFont="1" applyBorder="1" applyAlignment="1">
      <alignment horizontal="left" vertical="top" wrapText="1"/>
    </xf>
    <xf numFmtId="0" fontId="10" fillId="0" borderId="2" xfId="1" applyFont="1" applyBorder="1" applyAlignment="1">
      <alignment vertical="top" wrapText="1"/>
    </xf>
    <xf numFmtId="0" fontId="16" fillId="0" borderId="1" xfId="1" applyFont="1" applyBorder="1" applyAlignment="1">
      <alignment horizontal="center" vertical="top" wrapText="1"/>
    </xf>
    <xf numFmtId="0" fontId="16" fillId="0" borderId="3" xfId="1" applyFont="1" applyBorder="1" applyAlignment="1">
      <alignment horizontal="center" vertical="top" wrapText="1"/>
    </xf>
    <xf numFmtId="0" fontId="16" fillId="0" borderId="4" xfId="1" applyFont="1" applyBorder="1" applyAlignment="1">
      <alignment horizontal="center" vertical="top" wrapText="1"/>
    </xf>
    <xf numFmtId="0" fontId="17" fillId="0" borderId="1" xfId="1" applyFont="1" applyFill="1" applyBorder="1" applyAlignment="1">
      <alignment horizontal="left" vertical="top" wrapText="1"/>
    </xf>
    <xf numFmtId="0" fontId="17" fillId="0" borderId="3" xfId="1" applyFont="1" applyFill="1" applyBorder="1" applyAlignment="1">
      <alignment horizontal="left" vertical="top" wrapText="1"/>
    </xf>
    <xf numFmtId="0" fontId="17" fillId="0" borderId="4" xfId="1" applyFont="1" applyFill="1" applyBorder="1" applyAlignment="1">
      <alignment horizontal="left" vertical="top" wrapText="1"/>
    </xf>
    <xf numFmtId="0" fontId="17" fillId="0" borderId="1" xfId="0"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16" fillId="0" borderId="1" xfId="1" applyFont="1" applyBorder="1" applyAlignment="1">
      <alignment horizontal="left" vertical="top" wrapText="1"/>
    </xf>
    <xf numFmtId="0" fontId="16" fillId="0" borderId="3" xfId="1" applyFont="1" applyBorder="1" applyAlignment="1">
      <alignment horizontal="left" vertical="top" wrapText="1"/>
    </xf>
    <xf numFmtId="0" fontId="16" fillId="0" borderId="4" xfId="1" applyFont="1" applyBorder="1" applyAlignment="1">
      <alignment horizontal="left" vertical="top" wrapText="1"/>
    </xf>
    <xf numFmtId="0" fontId="15" fillId="0" borderId="2" xfId="0" applyFont="1" applyBorder="1" applyAlignment="1">
      <alignment horizontal="center"/>
    </xf>
    <xf numFmtId="0" fontId="14" fillId="2" borderId="1"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4" xfId="0" applyFont="1" applyFill="1" applyBorder="1" applyAlignment="1">
      <alignment horizontal="left" vertical="top" wrapText="1"/>
    </xf>
    <xf numFmtId="0" fontId="20" fillId="2" borderId="1" xfId="0" applyFont="1" applyFill="1" applyBorder="1" applyAlignment="1">
      <alignment horizontal="left" vertical="top" wrapText="1"/>
    </xf>
    <xf numFmtId="0" fontId="20" fillId="2" borderId="3" xfId="0" applyFont="1" applyFill="1" applyBorder="1" applyAlignment="1">
      <alignment horizontal="left" vertical="top" wrapText="1"/>
    </xf>
    <xf numFmtId="0" fontId="20" fillId="2" borderId="4" xfId="0" applyFont="1" applyFill="1" applyBorder="1" applyAlignment="1">
      <alignment horizontal="left" vertical="top" wrapText="1"/>
    </xf>
    <xf numFmtId="0" fontId="17" fillId="2" borderId="1" xfId="0" applyFont="1" applyFill="1" applyBorder="1" applyAlignment="1">
      <alignment horizontal="left" vertical="top" wrapText="1"/>
    </xf>
    <xf numFmtId="0" fontId="17" fillId="2" borderId="3" xfId="0" applyFont="1" applyFill="1" applyBorder="1" applyAlignment="1">
      <alignment horizontal="left" vertical="top" wrapText="1"/>
    </xf>
    <xf numFmtId="0" fontId="17" fillId="2" borderId="4" xfId="0" applyFont="1" applyFill="1" applyBorder="1" applyAlignment="1">
      <alignment horizontal="left" vertical="top" wrapText="1"/>
    </xf>
    <xf numFmtId="0" fontId="19" fillId="2" borderId="1" xfId="0" applyFont="1" applyFill="1" applyBorder="1" applyAlignment="1">
      <alignment horizontal="left" vertical="top" wrapText="1"/>
    </xf>
    <xf numFmtId="0" fontId="19" fillId="2" borderId="3" xfId="0" applyFont="1" applyFill="1" applyBorder="1" applyAlignment="1">
      <alignment horizontal="left" vertical="top" wrapText="1"/>
    </xf>
    <xf numFmtId="0" fontId="19" fillId="2" borderId="4" xfId="0" applyFont="1" applyFill="1" applyBorder="1" applyAlignment="1">
      <alignment horizontal="left" vertical="top" wrapText="1"/>
    </xf>
    <xf numFmtId="0" fontId="8" fillId="0" borderId="0" xfId="1" applyFont="1" applyBorder="1" applyAlignment="1">
      <alignment horizontal="center" vertical="top" wrapText="1"/>
    </xf>
    <xf numFmtId="0" fontId="5" fillId="2" borderId="1"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164" fontId="3" fillId="0" borderId="2" xfId="1" applyNumberFormat="1" applyFont="1" applyBorder="1" applyAlignment="1">
      <alignment horizontal="left" vertical="top"/>
    </xf>
    <xf numFmtId="0" fontId="3" fillId="0" borderId="2" xfId="1" applyFont="1" applyBorder="1" applyAlignment="1">
      <alignment horizontal="left" vertical="top"/>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4" fillId="2" borderId="1" xfId="0" applyFont="1" applyFill="1" applyBorder="1" applyAlignment="1">
      <alignment horizontal="left" vertical="top" wrapText="1"/>
    </xf>
    <xf numFmtId="0" fontId="6" fillId="0" borderId="5"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7" xfId="1"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6"/>
  <sheetViews>
    <sheetView view="pageBreakPreview" topLeftCell="A207" zoomScale="90" zoomScaleNormal="110" zoomScaleSheetLayoutView="90" workbookViewId="0">
      <selection activeCell="I218" sqref="I218:I222"/>
    </sheetView>
  </sheetViews>
  <sheetFormatPr defaultRowHeight="15" x14ac:dyDescent="0.25"/>
  <cols>
    <col min="1" max="1" width="5.28515625" customWidth="1"/>
    <col min="5" max="5" width="8.7109375" customWidth="1"/>
    <col min="6" max="6" width="0.140625" hidden="1" customWidth="1"/>
    <col min="7" max="7" width="18.42578125" customWidth="1"/>
    <col min="8" max="8" width="19.140625" customWidth="1"/>
    <col min="9" max="9" width="118.42578125" customWidth="1"/>
    <col min="10" max="10" width="21.140625" customWidth="1"/>
    <col min="12" max="12" width="17.28515625" customWidth="1"/>
  </cols>
  <sheetData>
    <row r="1" spans="1:10" ht="37.5" customHeight="1" x14ac:dyDescent="0.25">
      <c r="A1" s="76" t="s">
        <v>82</v>
      </c>
      <c r="B1" s="76"/>
      <c r="C1" s="76"/>
      <c r="D1" s="76"/>
      <c r="E1" s="76"/>
      <c r="F1" s="76"/>
      <c r="G1" s="76"/>
      <c r="H1" s="76"/>
      <c r="I1" s="76"/>
    </row>
    <row r="2" spans="1:10" ht="60" customHeight="1" x14ac:dyDescent="0.25">
      <c r="A2" s="38" t="s">
        <v>61</v>
      </c>
      <c r="B2" s="75" t="s">
        <v>46</v>
      </c>
      <c r="C2" s="75"/>
      <c r="D2" s="75"/>
      <c r="E2" s="75"/>
      <c r="F2" s="75"/>
      <c r="G2" s="2" t="s">
        <v>83</v>
      </c>
      <c r="H2" s="2" t="s">
        <v>84</v>
      </c>
      <c r="I2" s="36" t="s">
        <v>62</v>
      </c>
    </row>
    <row r="3" spans="1:10" ht="24" customHeight="1" x14ac:dyDescent="0.25">
      <c r="A3" s="1" t="s">
        <v>35</v>
      </c>
      <c r="B3" s="84" t="s">
        <v>59</v>
      </c>
      <c r="C3" s="84"/>
      <c r="D3" s="84"/>
      <c r="E3" s="84"/>
      <c r="F3" s="84"/>
      <c r="G3" s="84"/>
      <c r="H3" s="84"/>
      <c r="I3" s="123"/>
    </row>
    <row r="4" spans="1:10" ht="17.25" customHeight="1" x14ac:dyDescent="0.25">
      <c r="A4" s="5"/>
      <c r="B4" s="81" t="s">
        <v>1</v>
      </c>
      <c r="C4" s="81"/>
      <c r="D4" s="81"/>
      <c r="E4" s="81"/>
      <c r="F4" s="81"/>
      <c r="G4" s="6">
        <f>G5+G6+G7</f>
        <v>155108.66999999998</v>
      </c>
      <c r="H4" s="6">
        <f>H5+H6+H7</f>
        <v>36661.305570000004</v>
      </c>
      <c r="I4" s="124"/>
      <c r="J4" s="37">
        <f>H4/G4*100</f>
        <v>23.635884164308809</v>
      </c>
    </row>
    <row r="5" spans="1:10" x14ac:dyDescent="0.25">
      <c r="A5" s="5"/>
      <c r="B5" s="81" t="s">
        <v>2</v>
      </c>
      <c r="C5" s="81"/>
      <c r="D5" s="81"/>
      <c r="E5" s="81"/>
      <c r="F5" s="81"/>
      <c r="G5" s="6">
        <f t="shared" ref="G5:G6" si="0">G10+G15+G20+G25+G30+G35+G40+G45+G50</f>
        <v>5166.2</v>
      </c>
      <c r="H5" s="6">
        <f t="shared" ref="H5" si="1">H10+H15+H20+H25+H30+H35+H40+H45+H50</f>
        <v>1106.5714599999999</v>
      </c>
      <c r="I5" s="124"/>
      <c r="J5" s="37"/>
    </row>
    <row r="6" spans="1:10" x14ac:dyDescent="0.25">
      <c r="A6" s="5"/>
      <c r="B6" s="81" t="s">
        <v>3</v>
      </c>
      <c r="C6" s="81"/>
      <c r="D6" s="81"/>
      <c r="E6" s="81"/>
      <c r="F6" s="81"/>
      <c r="G6" s="6">
        <f t="shared" si="0"/>
        <v>98077.37</v>
      </c>
      <c r="H6" s="6">
        <f t="shared" ref="H6" si="2">H11+H16+H21+H26+H31+H36+H41+H46+H51</f>
        <v>22431.176540000004</v>
      </c>
      <c r="I6" s="124"/>
      <c r="J6" s="37"/>
    </row>
    <row r="7" spans="1:10" x14ac:dyDescent="0.25">
      <c r="A7" s="5"/>
      <c r="B7" s="81" t="s">
        <v>4</v>
      </c>
      <c r="C7" s="81"/>
      <c r="D7" s="81"/>
      <c r="E7" s="81"/>
      <c r="F7" s="81"/>
      <c r="G7" s="6">
        <f>G12+G17+G22+G27+G32+G37+G42+G47+G52</f>
        <v>51865.100000000006</v>
      </c>
      <c r="H7" s="6">
        <f>H12+H17+H22+H27+H32+H37+H42+H47+H52</f>
        <v>13123.557569999999</v>
      </c>
      <c r="I7" s="124"/>
      <c r="J7" s="37"/>
    </row>
    <row r="8" spans="1:10" ht="107.25" customHeight="1" x14ac:dyDescent="0.25">
      <c r="A8" s="5"/>
      <c r="B8" s="71" t="s">
        <v>5</v>
      </c>
      <c r="C8" s="72"/>
      <c r="D8" s="72"/>
      <c r="E8" s="72"/>
      <c r="F8" s="73"/>
      <c r="G8" s="7" t="s">
        <v>6</v>
      </c>
      <c r="H8" s="7" t="s">
        <v>6</v>
      </c>
      <c r="I8" s="120" t="s">
        <v>85</v>
      </c>
    </row>
    <row r="9" spans="1:10" ht="15.75" customHeight="1" x14ac:dyDescent="0.25">
      <c r="A9" s="5"/>
      <c r="B9" s="74" t="s">
        <v>1</v>
      </c>
      <c r="C9" s="74"/>
      <c r="D9" s="74"/>
      <c r="E9" s="74"/>
      <c r="F9" s="74"/>
      <c r="G9" s="8">
        <f>G10+G11+G12</f>
        <v>46384.899999999994</v>
      </c>
      <c r="H9" s="8">
        <f>H10+H11+H12</f>
        <v>11550.883109999999</v>
      </c>
      <c r="I9" s="121"/>
      <c r="J9" s="37"/>
    </row>
    <row r="10" spans="1:10" ht="15.75" customHeight="1" x14ac:dyDescent="0.25">
      <c r="A10" s="5"/>
      <c r="B10" s="69" t="s">
        <v>2</v>
      </c>
      <c r="C10" s="69"/>
      <c r="D10" s="69"/>
      <c r="E10" s="69"/>
      <c r="F10" s="69"/>
      <c r="G10" s="9">
        <v>0</v>
      </c>
      <c r="H10" s="10">
        <v>0</v>
      </c>
      <c r="I10" s="121"/>
      <c r="J10" s="37"/>
    </row>
    <row r="11" spans="1:10" ht="15.75" customHeight="1" x14ac:dyDescent="0.25">
      <c r="A11" s="5"/>
      <c r="B11" s="69" t="s">
        <v>3</v>
      </c>
      <c r="C11" s="69"/>
      <c r="D11" s="69"/>
      <c r="E11" s="69"/>
      <c r="F11" s="69"/>
      <c r="G11" s="9">
        <v>24651.3</v>
      </c>
      <c r="H11" s="9">
        <v>5394.2330000000002</v>
      </c>
      <c r="I11" s="121"/>
      <c r="J11" s="37"/>
    </row>
    <row r="12" spans="1:10" ht="15.75" customHeight="1" x14ac:dyDescent="0.25">
      <c r="A12" s="5"/>
      <c r="B12" s="69" t="s">
        <v>4</v>
      </c>
      <c r="C12" s="69"/>
      <c r="D12" s="69"/>
      <c r="E12" s="69"/>
      <c r="F12" s="69"/>
      <c r="G12" s="9">
        <v>21733.599999999999</v>
      </c>
      <c r="H12" s="9">
        <v>6156.6501099999996</v>
      </c>
      <c r="I12" s="122"/>
      <c r="J12" s="37"/>
    </row>
    <row r="13" spans="1:10" ht="324.75" customHeight="1" x14ac:dyDescent="0.25">
      <c r="A13" s="5"/>
      <c r="B13" s="70" t="s">
        <v>7</v>
      </c>
      <c r="C13" s="70"/>
      <c r="D13" s="70"/>
      <c r="E13" s="70"/>
      <c r="F13" s="70"/>
      <c r="G13" s="11" t="s">
        <v>6</v>
      </c>
      <c r="H13" s="11" t="s">
        <v>6</v>
      </c>
      <c r="I13" s="127" t="s">
        <v>86</v>
      </c>
    </row>
    <row r="14" spans="1:10" x14ac:dyDescent="0.25">
      <c r="A14" s="5"/>
      <c r="B14" s="74" t="s">
        <v>1</v>
      </c>
      <c r="C14" s="74"/>
      <c r="D14" s="74"/>
      <c r="E14" s="74"/>
      <c r="F14" s="74"/>
      <c r="G14" s="8">
        <f>G15+G16+G17</f>
        <v>77534</v>
      </c>
      <c r="H14" s="8">
        <f>H15+H16+H17</f>
        <v>17633.245739999998</v>
      </c>
      <c r="I14" s="121"/>
      <c r="J14" s="37"/>
    </row>
    <row r="15" spans="1:10" x14ac:dyDescent="0.25">
      <c r="A15" s="5"/>
      <c r="B15" s="69" t="s">
        <v>2</v>
      </c>
      <c r="C15" s="69"/>
      <c r="D15" s="69"/>
      <c r="E15" s="69"/>
      <c r="F15" s="69"/>
      <c r="G15" s="9">
        <v>5166.2</v>
      </c>
      <c r="H15" s="10">
        <v>1106.5714599999999</v>
      </c>
      <c r="I15" s="121"/>
      <c r="J15" s="37"/>
    </row>
    <row r="16" spans="1:10" x14ac:dyDescent="0.25">
      <c r="A16" s="5"/>
      <c r="B16" s="69" t="s">
        <v>3</v>
      </c>
      <c r="C16" s="69"/>
      <c r="D16" s="69"/>
      <c r="E16" s="69"/>
      <c r="F16" s="69"/>
      <c r="G16" s="9">
        <v>57045.9</v>
      </c>
      <c r="H16" s="10">
        <v>13018.216710000001</v>
      </c>
      <c r="I16" s="121"/>
      <c r="J16" s="37"/>
    </row>
    <row r="17" spans="1:10" x14ac:dyDescent="0.25">
      <c r="A17" s="5"/>
      <c r="B17" s="69" t="s">
        <v>4</v>
      </c>
      <c r="C17" s="69"/>
      <c r="D17" s="69"/>
      <c r="E17" s="69"/>
      <c r="F17" s="69"/>
      <c r="G17" s="9">
        <v>15321.9</v>
      </c>
      <c r="H17" s="9">
        <v>3508.45757</v>
      </c>
      <c r="I17" s="122"/>
      <c r="J17" s="37"/>
    </row>
    <row r="18" spans="1:10" ht="96.75" customHeight="1" x14ac:dyDescent="0.25">
      <c r="A18" s="5"/>
      <c r="B18" s="70" t="s">
        <v>8</v>
      </c>
      <c r="C18" s="70"/>
      <c r="D18" s="70"/>
      <c r="E18" s="70"/>
      <c r="F18" s="70"/>
      <c r="G18" s="12" t="s">
        <v>6</v>
      </c>
      <c r="H18" s="12" t="s">
        <v>6</v>
      </c>
      <c r="I18" s="120" t="s">
        <v>87</v>
      </c>
    </row>
    <row r="19" spans="1:10" x14ac:dyDescent="0.25">
      <c r="A19" s="5"/>
      <c r="B19" s="74" t="s">
        <v>1</v>
      </c>
      <c r="C19" s="74"/>
      <c r="D19" s="74"/>
      <c r="E19" s="74"/>
      <c r="F19" s="74"/>
      <c r="G19" s="8">
        <f>G20+G21+G22</f>
        <v>10378.700000000001</v>
      </c>
      <c r="H19" s="8">
        <f>H20+H21+H22</f>
        <v>2360.97388</v>
      </c>
      <c r="I19" s="125"/>
      <c r="J19" s="37"/>
    </row>
    <row r="20" spans="1:10" x14ac:dyDescent="0.25">
      <c r="A20" s="5"/>
      <c r="B20" s="69" t="s">
        <v>2</v>
      </c>
      <c r="C20" s="69"/>
      <c r="D20" s="69"/>
      <c r="E20" s="69"/>
      <c r="F20" s="69"/>
      <c r="G20" s="9">
        <v>0</v>
      </c>
      <c r="H20" s="10">
        <v>0</v>
      </c>
      <c r="I20" s="125"/>
      <c r="J20" s="37"/>
    </row>
    <row r="21" spans="1:10" x14ac:dyDescent="0.25">
      <c r="A21" s="5"/>
      <c r="B21" s="69" t="s">
        <v>3</v>
      </c>
      <c r="C21" s="69"/>
      <c r="D21" s="69"/>
      <c r="E21" s="69"/>
      <c r="F21" s="69"/>
      <c r="G21" s="9">
        <v>4459.8</v>
      </c>
      <c r="H21" s="10">
        <v>1029.99938</v>
      </c>
      <c r="I21" s="125"/>
      <c r="J21" s="37"/>
    </row>
    <row r="22" spans="1:10" x14ac:dyDescent="0.25">
      <c r="A22" s="5"/>
      <c r="B22" s="69" t="s">
        <v>4</v>
      </c>
      <c r="C22" s="69"/>
      <c r="D22" s="69"/>
      <c r="E22" s="69"/>
      <c r="F22" s="69"/>
      <c r="G22" s="9">
        <v>5918.9</v>
      </c>
      <c r="H22" s="10">
        <v>1330.9745</v>
      </c>
      <c r="I22" s="126"/>
      <c r="J22" s="37"/>
    </row>
    <row r="23" spans="1:10" ht="26.25" customHeight="1" x14ac:dyDescent="0.25">
      <c r="A23" s="5"/>
      <c r="B23" s="70" t="s">
        <v>9</v>
      </c>
      <c r="C23" s="70"/>
      <c r="D23" s="70"/>
      <c r="E23" s="70"/>
      <c r="F23" s="70"/>
      <c r="G23" s="11" t="s">
        <v>6</v>
      </c>
      <c r="H23" s="11" t="s">
        <v>6</v>
      </c>
      <c r="I23" s="116" t="s">
        <v>88</v>
      </c>
    </row>
    <row r="24" spans="1:10" ht="15" customHeight="1" x14ac:dyDescent="0.25">
      <c r="A24" s="5"/>
      <c r="B24" s="74" t="s">
        <v>1</v>
      </c>
      <c r="C24" s="74"/>
      <c r="D24" s="74"/>
      <c r="E24" s="74"/>
      <c r="F24" s="74"/>
      <c r="G24" s="8">
        <f>G25+G26+G27</f>
        <v>392.97</v>
      </c>
      <c r="H24" s="8">
        <f>H25+H26+H27</f>
        <v>0</v>
      </c>
      <c r="I24" s="117"/>
      <c r="J24" s="37"/>
    </row>
    <row r="25" spans="1:10" ht="15" customHeight="1" x14ac:dyDescent="0.25">
      <c r="A25" s="5"/>
      <c r="B25" s="69" t="s">
        <v>2</v>
      </c>
      <c r="C25" s="69"/>
      <c r="D25" s="69"/>
      <c r="E25" s="69"/>
      <c r="F25" s="69"/>
      <c r="G25" s="9">
        <v>0</v>
      </c>
      <c r="H25" s="10">
        <v>0</v>
      </c>
      <c r="I25" s="117"/>
      <c r="J25" s="37"/>
    </row>
    <row r="26" spans="1:10" ht="15" customHeight="1" x14ac:dyDescent="0.25">
      <c r="A26" s="5"/>
      <c r="B26" s="69" t="s">
        <v>3</v>
      </c>
      <c r="C26" s="69"/>
      <c r="D26" s="69"/>
      <c r="E26" s="69"/>
      <c r="F26" s="69"/>
      <c r="G26" s="9">
        <v>388.97</v>
      </c>
      <c r="H26" s="10">
        <v>0</v>
      </c>
      <c r="I26" s="117"/>
      <c r="J26" s="37"/>
    </row>
    <row r="27" spans="1:10" ht="15" customHeight="1" x14ac:dyDescent="0.25">
      <c r="A27" s="5"/>
      <c r="B27" s="69" t="s">
        <v>4</v>
      </c>
      <c r="C27" s="69"/>
      <c r="D27" s="69"/>
      <c r="E27" s="69"/>
      <c r="F27" s="69"/>
      <c r="G27" s="9">
        <v>4</v>
      </c>
      <c r="H27" s="10">
        <v>0</v>
      </c>
      <c r="I27" s="118"/>
      <c r="J27" s="37"/>
    </row>
    <row r="28" spans="1:10" ht="43.5" customHeight="1" x14ac:dyDescent="0.25">
      <c r="A28" s="5"/>
      <c r="B28" s="70" t="s">
        <v>10</v>
      </c>
      <c r="C28" s="70"/>
      <c r="D28" s="70"/>
      <c r="E28" s="70"/>
      <c r="F28" s="70"/>
      <c r="G28" s="11" t="s">
        <v>6</v>
      </c>
      <c r="H28" s="11" t="s">
        <v>6</v>
      </c>
      <c r="I28" s="116" t="s">
        <v>89</v>
      </c>
    </row>
    <row r="29" spans="1:10" ht="15" customHeight="1" x14ac:dyDescent="0.25">
      <c r="A29" s="5"/>
      <c r="B29" s="74" t="s">
        <v>1</v>
      </c>
      <c r="C29" s="74"/>
      <c r="D29" s="74"/>
      <c r="E29" s="74"/>
      <c r="F29" s="74"/>
      <c r="G29" s="8">
        <f>G30+G31+G32</f>
        <v>76</v>
      </c>
      <c r="H29" s="8">
        <f>H30+H31+H32</f>
        <v>0</v>
      </c>
      <c r="I29" s="117"/>
    </row>
    <row r="30" spans="1:10" ht="15" customHeight="1" x14ac:dyDescent="0.25">
      <c r="A30" s="5"/>
      <c r="B30" s="69" t="s">
        <v>2</v>
      </c>
      <c r="C30" s="69"/>
      <c r="D30" s="69"/>
      <c r="E30" s="69"/>
      <c r="F30" s="69"/>
      <c r="G30" s="9">
        <v>0</v>
      </c>
      <c r="H30" s="10">
        <v>0</v>
      </c>
      <c r="I30" s="117"/>
    </row>
    <row r="31" spans="1:10" ht="15" customHeight="1" x14ac:dyDescent="0.25">
      <c r="A31" s="5"/>
      <c r="B31" s="69" t="s">
        <v>3</v>
      </c>
      <c r="C31" s="69"/>
      <c r="D31" s="69"/>
      <c r="E31" s="69"/>
      <c r="F31" s="69"/>
      <c r="G31" s="9">
        <v>0</v>
      </c>
      <c r="H31" s="10">
        <v>0</v>
      </c>
      <c r="I31" s="117"/>
    </row>
    <row r="32" spans="1:10" ht="15" customHeight="1" x14ac:dyDescent="0.25">
      <c r="A32" s="5"/>
      <c r="B32" s="69" t="s">
        <v>4</v>
      </c>
      <c r="C32" s="69"/>
      <c r="D32" s="69"/>
      <c r="E32" s="69"/>
      <c r="F32" s="69"/>
      <c r="G32" s="9">
        <v>76</v>
      </c>
      <c r="H32" s="10">
        <v>0</v>
      </c>
      <c r="I32" s="118"/>
    </row>
    <row r="33" spans="1:10" ht="55.5" customHeight="1" x14ac:dyDescent="0.25">
      <c r="A33" s="5"/>
      <c r="B33" s="70" t="s">
        <v>11</v>
      </c>
      <c r="C33" s="70"/>
      <c r="D33" s="70"/>
      <c r="E33" s="70"/>
      <c r="F33" s="70"/>
      <c r="G33" s="11" t="s">
        <v>6</v>
      </c>
      <c r="H33" s="11" t="s">
        <v>6</v>
      </c>
      <c r="I33" s="113" t="s">
        <v>90</v>
      </c>
    </row>
    <row r="34" spans="1:10" ht="15" customHeight="1" x14ac:dyDescent="0.25">
      <c r="A34" s="5"/>
      <c r="B34" s="74" t="s">
        <v>1</v>
      </c>
      <c r="C34" s="74"/>
      <c r="D34" s="74"/>
      <c r="E34" s="74"/>
      <c r="F34" s="74"/>
      <c r="G34" s="8">
        <f>G35+G36+G37</f>
        <v>3396</v>
      </c>
      <c r="H34" s="8">
        <f>H35+H36+H37</f>
        <v>680.91170999999997</v>
      </c>
      <c r="I34" s="114"/>
    </row>
    <row r="35" spans="1:10" ht="15" customHeight="1" x14ac:dyDescent="0.25">
      <c r="A35" s="5"/>
      <c r="B35" s="69" t="s">
        <v>2</v>
      </c>
      <c r="C35" s="69"/>
      <c r="D35" s="69"/>
      <c r="E35" s="69"/>
      <c r="F35" s="69"/>
      <c r="G35" s="9">
        <v>0</v>
      </c>
      <c r="H35" s="10">
        <v>0</v>
      </c>
      <c r="I35" s="114"/>
    </row>
    <row r="36" spans="1:10" ht="15" customHeight="1" x14ac:dyDescent="0.25">
      <c r="A36" s="5"/>
      <c r="B36" s="69" t="s">
        <v>3</v>
      </c>
      <c r="C36" s="69"/>
      <c r="D36" s="69"/>
      <c r="E36" s="69"/>
      <c r="F36" s="69"/>
      <c r="G36" s="9">
        <v>3396</v>
      </c>
      <c r="H36" s="10">
        <v>680.91170999999997</v>
      </c>
      <c r="I36" s="114"/>
    </row>
    <row r="37" spans="1:10" ht="15" customHeight="1" x14ac:dyDescent="0.25">
      <c r="A37" s="5"/>
      <c r="B37" s="69" t="s">
        <v>4</v>
      </c>
      <c r="C37" s="69"/>
      <c r="D37" s="69"/>
      <c r="E37" s="69"/>
      <c r="F37" s="69"/>
      <c r="G37" s="9">
        <v>0</v>
      </c>
      <c r="H37" s="10">
        <v>0</v>
      </c>
      <c r="I37" s="115"/>
    </row>
    <row r="38" spans="1:10" ht="72" customHeight="1" x14ac:dyDescent="0.25">
      <c r="A38" s="5"/>
      <c r="B38" s="70" t="s">
        <v>12</v>
      </c>
      <c r="C38" s="70"/>
      <c r="D38" s="70"/>
      <c r="E38" s="70"/>
      <c r="F38" s="70"/>
      <c r="G38" s="11" t="s">
        <v>6</v>
      </c>
      <c r="H38" s="11" t="s">
        <v>6</v>
      </c>
      <c r="I38" s="110" t="s">
        <v>91</v>
      </c>
    </row>
    <row r="39" spans="1:10" x14ac:dyDescent="0.25">
      <c r="A39" s="5"/>
      <c r="B39" s="74" t="s">
        <v>1</v>
      </c>
      <c r="C39" s="74"/>
      <c r="D39" s="74"/>
      <c r="E39" s="74"/>
      <c r="F39" s="74"/>
      <c r="G39" s="8">
        <f>G40+G41+G42</f>
        <v>12982.1</v>
      </c>
      <c r="H39" s="8">
        <f>H40+H41+H42</f>
        <v>3140.7750100000003</v>
      </c>
      <c r="I39" s="111"/>
      <c r="J39" s="37"/>
    </row>
    <row r="40" spans="1:10" x14ac:dyDescent="0.25">
      <c r="A40" s="5"/>
      <c r="B40" s="69" t="s">
        <v>2</v>
      </c>
      <c r="C40" s="69"/>
      <c r="D40" s="69"/>
      <c r="E40" s="69"/>
      <c r="F40" s="69"/>
      <c r="G40" s="9">
        <v>0</v>
      </c>
      <c r="H40" s="10">
        <v>0</v>
      </c>
      <c r="I40" s="111"/>
      <c r="J40" s="37"/>
    </row>
    <row r="41" spans="1:10" x14ac:dyDescent="0.25">
      <c r="A41" s="5"/>
      <c r="B41" s="69" t="s">
        <v>3</v>
      </c>
      <c r="C41" s="69"/>
      <c r="D41" s="69"/>
      <c r="E41" s="69"/>
      <c r="F41" s="69"/>
      <c r="G41" s="9">
        <v>4171.3999999999996</v>
      </c>
      <c r="H41" s="10">
        <v>1013.29962</v>
      </c>
      <c r="I41" s="111"/>
      <c r="J41" s="37"/>
    </row>
    <row r="42" spans="1:10" x14ac:dyDescent="0.25">
      <c r="A42" s="5"/>
      <c r="B42" s="69" t="s">
        <v>4</v>
      </c>
      <c r="C42" s="69"/>
      <c r="D42" s="69"/>
      <c r="E42" s="69"/>
      <c r="F42" s="69"/>
      <c r="G42" s="9">
        <v>8810.7000000000007</v>
      </c>
      <c r="H42" s="10">
        <v>2127.4753900000001</v>
      </c>
      <c r="I42" s="112"/>
      <c r="J42" s="37"/>
    </row>
    <row r="43" spans="1:10" ht="79.5" customHeight="1" x14ac:dyDescent="0.25">
      <c r="A43" s="5"/>
      <c r="B43" s="70" t="s">
        <v>13</v>
      </c>
      <c r="C43" s="70"/>
      <c r="D43" s="70"/>
      <c r="E43" s="70"/>
      <c r="F43" s="70"/>
      <c r="G43" s="12" t="s">
        <v>6</v>
      </c>
      <c r="H43" s="12" t="s">
        <v>6</v>
      </c>
      <c r="I43" s="107" t="s">
        <v>92</v>
      </c>
    </row>
    <row r="44" spans="1:10" x14ac:dyDescent="0.25">
      <c r="A44" s="5"/>
      <c r="B44" s="74" t="s">
        <v>1</v>
      </c>
      <c r="C44" s="74"/>
      <c r="D44" s="74"/>
      <c r="E44" s="74"/>
      <c r="F44" s="74"/>
      <c r="G44" s="8">
        <f>G45+G46+G47</f>
        <v>3964</v>
      </c>
      <c r="H44" s="8">
        <f>H45+H46+H47</f>
        <v>1294.51612</v>
      </c>
      <c r="I44" s="108"/>
    </row>
    <row r="45" spans="1:10" x14ac:dyDescent="0.25">
      <c r="A45" s="5"/>
      <c r="B45" s="69" t="s">
        <v>2</v>
      </c>
      <c r="C45" s="69"/>
      <c r="D45" s="69"/>
      <c r="E45" s="69"/>
      <c r="F45" s="69"/>
      <c r="G45" s="9">
        <v>0</v>
      </c>
      <c r="H45" s="10">
        <v>0</v>
      </c>
      <c r="I45" s="108"/>
    </row>
    <row r="46" spans="1:10" x14ac:dyDescent="0.25">
      <c r="A46" s="5"/>
      <c r="B46" s="69" t="s">
        <v>3</v>
      </c>
      <c r="C46" s="69"/>
      <c r="D46" s="69"/>
      <c r="E46" s="69"/>
      <c r="F46" s="69"/>
      <c r="G46" s="10">
        <v>3964</v>
      </c>
      <c r="H46" s="10">
        <v>1294.51612</v>
      </c>
      <c r="I46" s="108"/>
    </row>
    <row r="47" spans="1:10" x14ac:dyDescent="0.25">
      <c r="A47" s="5"/>
      <c r="B47" s="69" t="s">
        <v>4</v>
      </c>
      <c r="C47" s="69"/>
      <c r="D47" s="69"/>
      <c r="E47" s="69"/>
      <c r="F47" s="69"/>
      <c r="G47" s="9">
        <v>0</v>
      </c>
      <c r="H47" s="9">
        <v>0</v>
      </c>
      <c r="I47" s="109"/>
    </row>
    <row r="48" spans="1:10" ht="66.75" customHeight="1" x14ac:dyDescent="0.25">
      <c r="A48" s="5"/>
      <c r="B48" s="70" t="s">
        <v>14</v>
      </c>
      <c r="C48" s="70"/>
      <c r="D48" s="70"/>
      <c r="E48" s="70"/>
      <c r="F48" s="70"/>
      <c r="G48" s="11" t="s">
        <v>6</v>
      </c>
      <c r="H48" s="11" t="s">
        <v>6</v>
      </c>
      <c r="I48" s="106"/>
    </row>
    <row r="49" spans="1:10" ht="15" customHeight="1" x14ac:dyDescent="0.25">
      <c r="A49" s="5"/>
      <c r="B49" s="74" t="s">
        <v>1</v>
      </c>
      <c r="C49" s="74"/>
      <c r="D49" s="74"/>
      <c r="E49" s="74"/>
      <c r="F49" s="74"/>
      <c r="G49" s="8">
        <f>G50+G51+G52</f>
        <v>0</v>
      </c>
      <c r="H49" s="8">
        <f>H50+H51+H52</f>
        <v>0</v>
      </c>
      <c r="I49" s="106"/>
    </row>
    <row r="50" spans="1:10" ht="15" customHeight="1" x14ac:dyDescent="0.25">
      <c r="A50" s="5"/>
      <c r="B50" s="69" t="s">
        <v>2</v>
      </c>
      <c r="C50" s="69"/>
      <c r="D50" s="69"/>
      <c r="E50" s="69"/>
      <c r="F50" s="69"/>
      <c r="G50" s="9">
        <v>0</v>
      </c>
      <c r="H50" s="10">
        <v>0</v>
      </c>
      <c r="I50" s="106"/>
    </row>
    <row r="51" spans="1:10" ht="15" customHeight="1" x14ac:dyDescent="0.25">
      <c r="A51" s="5"/>
      <c r="B51" s="69" t="s">
        <v>3</v>
      </c>
      <c r="C51" s="69"/>
      <c r="D51" s="69"/>
      <c r="E51" s="69"/>
      <c r="F51" s="69"/>
      <c r="G51" s="9">
        <v>0</v>
      </c>
      <c r="H51" s="10">
        <v>0</v>
      </c>
      <c r="I51" s="106"/>
    </row>
    <row r="52" spans="1:10" ht="15" customHeight="1" x14ac:dyDescent="0.25">
      <c r="A52" s="13"/>
      <c r="B52" s="69" t="s">
        <v>4</v>
      </c>
      <c r="C52" s="69"/>
      <c r="D52" s="69"/>
      <c r="E52" s="69"/>
      <c r="F52" s="69"/>
      <c r="G52" s="9">
        <v>0</v>
      </c>
      <c r="H52" s="10">
        <v>0</v>
      </c>
      <c r="I52" s="106"/>
    </row>
    <row r="53" spans="1:10" ht="33.75" customHeight="1" x14ac:dyDescent="0.25">
      <c r="A53" s="14" t="s">
        <v>26</v>
      </c>
      <c r="B53" s="84" t="s">
        <v>60</v>
      </c>
      <c r="C53" s="84"/>
      <c r="D53" s="84"/>
      <c r="E53" s="84"/>
      <c r="F53" s="84"/>
      <c r="G53" s="84"/>
      <c r="H53" s="84"/>
      <c r="I53" s="79"/>
    </row>
    <row r="54" spans="1:10" x14ac:dyDescent="0.25">
      <c r="A54" s="15"/>
      <c r="B54" s="81" t="s">
        <v>1</v>
      </c>
      <c r="C54" s="81"/>
      <c r="D54" s="81"/>
      <c r="E54" s="81"/>
      <c r="F54" s="81"/>
      <c r="G54" s="16">
        <f>G55+G56+G57</f>
        <v>1048.2</v>
      </c>
      <c r="H54" s="16">
        <f>H55+H56+H57</f>
        <v>154.15965</v>
      </c>
      <c r="I54" s="79"/>
      <c r="J54" s="37">
        <f>H54/G54*100</f>
        <v>14.707083571837435</v>
      </c>
    </row>
    <row r="55" spans="1:10" x14ac:dyDescent="0.25">
      <c r="A55" s="15"/>
      <c r="B55" s="81" t="s">
        <v>2</v>
      </c>
      <c r="C55" s="81"/>
      <c r="D55" s="81"/>
      <c r="E55" s="81"/>
      <c r="F55" s="81"/>
      <c r="G55" s="16">
        <f t="shared" ref="G55:H57" si="3">G60+G65+G70+G75+G80+G85+G90+G95</f>
        <v>0</v>
      </c>
      <c r="H55" s="16">
        <f t="shared" si="3"/>
        <v>0</v>
      </c>
      <c r="I55" s="79"/>
      <c r="J55" s="37"/>
    </row>
    <row r="56" spans="1:10" x14ac:dyDescent="0.25">
      <c r="A56" s="15"/>
      <c r="B56" s="81" t="s">
        <v>3</v>
      </c>
      <c r="C56" s="81"/>
      <c r="D56" s="81"/>
      <c r="E56" s="81"/>
      <c r="F56" s="81"/>
      <c r="G56" s="16">
        <f t="shared" si="3"/>
        <v>60.2</v>
      </c>
      <c r="H56" s="16">
        <f t="shared" si="3"/>
        <v>0</v>
      </c>
      <c r="I56" s="79"/>
      <c r="J56" s="37"/>
    </row>
    <row r="57" spans="1:10" x14ac:dyDescent="0.25">
      <c r="A57" s="15"/>
      <c r="B57" s="81" t="s">
        <v>4</v>
      </c>
      <c r="C57" s="81"/>
      <c r="D57" s="81"/>
      <c r="E57" s="81"/>
      <c r="F57" s="81"/>
      <c r="G57" s="16">
        <f t="shared" si="3"/>
        <v>988</v>
      </c>
      <c r="H57" s="16">
        <f t="shared" si="3"/>
        <v>154.15965</v>
      </c>
      <c r="I57" s="79"/>
      <c r="J57" s="37"/>
    </row>
    <row r="58" spans="1:10" ht="84" customHeight="1" x14ac:dyDescent="0.25">
      <c r="A58" s="15"/>
      <c r="B58" s="93" t="s">
        <v>74</v>
      </c>
      <c r="C58" s="93"/>
      <c r="D58" s="93"/>
      <c r="E58" s="93"/>
      <c r="F58" s="93"/>
      <c r="G58" s="11" t="s">
        <v>6</v>
      </c>
      <c r="H58" s="11" t="s">
        <v>6</v>
      </c>
      <c r="I58" s="100" t="s">
        <v>103</v>
      </c>
    </row>
    <row r="59" spans="1:10" x14ac:dyDescent="0.25">
      <c r="A59" s="15"/>
      <c r="B59" s="74" t="s">
        <v>1</v>
      </c>
      <c r="C59" s="74"/>
      <c r="D59" s="74"/>
      <c r="E59" s="74"/>
      <c r="F59" s="74"/>
      <c r="G59" s="17">
        <f>SUM(G60:G62)</f>
        <v>100</v>
      </c>
      <c r="H59" s="17">
        <f t="shared" ref="H59" si="4">SUM(H60:H62)</f>
        <v>38.365389999999998</v>
      </c>
      <c r="I59" s="101"/>
    </row>
    <row r="60" spans="1:10" x14ac:dyDescent="0.25">
      <c r="A60" s="15"/>
      <c r="B60" s="69" t="s">
        <v>2</v>
      </c>
      <c r="C60" s="69"/>
      <c r="D60" s="69"/>
      <c r="E60" s="69"/>
      <c r="F60" s="69"/>
      <c r="G60" s="18">
        <v>0</v>
      </c>
      <c r="H60" s="18">
        <v>0</v>
      </c>
      <c r="I60" s="101"/>
    </row>
    <row r="61" spans="1:10" x14ac:dyDescent="0.25">
      <c r="A61" s="15"/>
      <c r="B61" s="69" t="s">
        <v>3</v>
      </c>
      <c r="C61" s="69"/>
      <c r="D61" s="69"/>
      <c r="E61" s="69"/>
      <c r="F61" s="69"/>
      <c r="G61" s="18">
        <v>0</v>
      </c>
      <c r="H61" s="18">
        <v>0</v>
      </c>
      <c r="I61" s="101"/>
    </row>
    <row r="62" spans="1:10" x14ac:dyDescent="0.25">
      <c r="A62" s="15"/>
      <c r="B62" s="69" t="s">
        <v>4</v>
      </c>
      <c r="C62" s="69"/>
      <c r="D62" s="69"/>
      <c r="E62" s="69"/>
      <c r="F62" s="69"/>
      <c r="G62" s="18">
        <v>100</v>
      </c>
      <c r="H62" s="18">
        <v>38.365389999999998</v>
      </c>
      <c r="I62" s="102"/>
    </row>
    <row r="63" spans="1:10" ht="27.75" customHeight="1" x14ac:dyDescent="0.25">
      <c r="A63" s="15"/>
      <c r="B63" s="70" t="s">
        <v>16</v>
      </c>
      <c r="C63" s="70"/>
      <c r="D63" s="70"/>
      <c r="E63" s="70"/>
      <c r="F63" s="70"/>
      <c r="G63" s="11" t="s">
        <v>6</v>
      </c>
      <c r="H63" s="11" t="s">
        <v>6</v>
      </c>
      <c r="I63" s="103"/>
    </row>
    <row r="64" spans="1:10" ht="15" customHeight="1" x14ac:dyDescent="0.25">
      <c r="A64" s="15"/>
      <c r="B64" s="74" t="s">
        <v>1</v>
      </c>
      <c r="C64" s="74"/>
      <c r="D64" s="74"/>
      <c r="E64" s="74"/>
      <c r="F64" s="74"/>
      <c r="G64" s="17">
        <f>SUM(G65:G67)</f>
        <v>0</v>
      </c>
      <c r="H64" s="17">
        <f t="shared" ref="H64" si="5">SUM(H65:H67)</f>
        <v>0</v>
      </c>
      <c r="I64" s="104"/>
    </row>
    <row r="65" spans="1:9" ht="15" customHeight="1" x14ac:dyDescent="0.25">
      <c r="A65" s="15"/>
      <c r="B65" s="69" t="s">
        <v>2</v>
      </c>
      <c r="C65" s="69"/>
      <c r="D65" s="69"/>
      <c r="E65" s="69"/>
      <c r="F65" s="69"/>
      <c r="G65" s="18">
        <v>0</v>
      </c>
      <c r="H65" s="18">
        <v>0</v>
      </c>
      <c r="I65" s="104"/>
    </row>
    <row r="66" spans="1:9" ht="15" customHeight="1" x14ac:dyDescent="0.25">
      <c r="A66" s="15"/>
      <c r="B66" s="69" t="s">
        <v>3</v>
      </c>
      <c r="C66" s="69"/>
      <c r="D66" s="69"/>
      <c r="E66" s="69"/>
      <c r="F66" s="69"/>
      <c r="G66" s="18">
        <v>0</v>
      </c>
      <c r="H66" s="18">
        <v>0</v>
      </c>
      <c r="I66" s="104"/>
    </row>
    <row r="67" spans="1:9" ht="15" customHeight="1" x14ac:dyDescent="0.25">
      <c r="A67" s="15"/>
      <c r="B67" s="69" t="s">
        <v>4</v>
      </c>
      <c r="C67" s="69"/>
      <c r="D67" s="69"/>
      <c r="E67" s="69"/>
      <c r="F67" s="69"/>
      <c r="G67" s="18">
        <v>0</v>
      </c>
      <c r="H67" s="18">
        <v>0</v>
      </c>
      <c r="I67" s="105"/>
    </row>
    <row r="68" spans="1:9" ht="48.75" customHeight="1" x14ac:dyDescent="0.25">
      <c r="A68" s="15"/>
      <c r="B68" s="70" t="s">
        <v>17</v>
      </c>
      <c r="C68" s="70"/>
      <c r="D68" s="70"/>
      <c r="E68" s="70"/>
      <c r="F68" s="70"/>
      <c r="G68" s="11" t="s">
        <v>6</v>
      </c>
      <c r="H68" s="11" t="s">
        <v>6</v>
      </c>
      <c r="I68" s="100"/>
    </row>
    <row r="69" spans="1:9" x14ac:dyDescent="0.25">
      <c r="A69" s="15"/>
      <c r="B69" s="74" t="s">
        <v>1</v>
      </c>
      <c r="C69" s="74"/>
      <c r="D69" s="74"/>
      <c r="E69" s="74"/>
      <c r="F69" s="74"/>
      <c r="G69" s="17">
        <f>SUM(G70:G72)</f>
        <v>120</v>
      </c>
      <c r="H69" s="17">
        <f t="shared" ref="H69" si="6">SUM(H70:H72)</f>
        <v>0</v>
      </c>
      <c r="I69" s="101"/>
    </row>
    <row r="70" spans="1:9" x14ac:dyDescent="0.25">
      <c r="A70" s="15"/>
      <c r="B70" s="69" t="s">
        <v>2</v>
      </c>
      <c r="C70" s="69"/>
      <c r="D70" s="69"/>
      <c r="E70" s="69"/>
      <c r="F70" s="69"/>
      <c r="G70" s="18">
        <v>0</v>
      </c>
      <c r="H70" s="18">
        <v>0</v>
      </c>
      <c r="I70" s="101"/>
    </row>
    <row r="71" spans="1:9" x14ac:dyDescent="0.25">
      <c r="A71" s="15"/>
      <c r="B71" s="69" t="s">
        <v>3</v>
      </c>
      <c r="C71" s="69"/>
      <c r="D71" s="69"/>
      <c r="E71" s="69"/>
      <c r="F71" s="69"/>
      <c r="G71" s="18">
        <v>60</v>
      </c>
      <c r="H71" s="18">
        <v>0</v>
      </c>
      <c r="I71" s="101"/>
    </row>
    <row r="72" spans="1:9" x14ac:dyDescent="0.25">
      <c r="A72" s="15"/>
      <c r="B72" s="69" t="s">
        <v>4</v>
      </c>
      <c r="C72" s="69"/>
      <c r="D72" s="69"/>
      <c r="E72" s="69"/>
      <c r="F72" s="69"/>
      <c r="G72" s="18">
        <v>60</v>
      </c>
      <c r="H72" s="18">
        <v>0</v>
      </c>
      <c r="I72" s="102"/>
    </row>
    <row r="73" spans="1:9" ht="42" customHeight="1" x14ac:dyDescent="0.25">
      <c r="A73" s="15"/>
      <c r="B73" s="70" t="s">
        <v>18</v>
      </c>
      <c r="C73" s="70"/>
      <c r="D73" s="70"/>
      <c r="E73" s="70"/>
      <c r="F73" s="70"/>
      <c r="G73" s="11" t="s">
        <v>6</v>
      </c>
      <c r="H73" s="11" t="s">
        <v>6</v>
      </c>
      <c r="I73" s="100"/>
    </row>
    <row r="74" spans="1:9" ht="15" customHeight="1" x14ac:dyDescent="0.25">
      <c r="A74" s="15"/>
      <c r="B74" s="74" t="s">
        <v>1</v>
      </c>
      <c r="C74" s="74"/>
      <c r="D74" s="74"/>
      <c r="E74" s="74"/>
      <c r="F74" s="74"/>
      <c r="G74" s="17">
        <f>SUM(G75:G77)</f>
        <v>10</v>
      </c>
      <c r="H74" s="17">
        <f t="shared" ref="H74" si="7">SUM(H75:H77)</f>
        <v>0</v>
      </c>
      <c r="I74" s="101"/>
    </row>
    <row r="75" spans="1:9" ht="15" customHeight="1" x14ac:dyDescent="0.25">
      <c r="A75" s="15"/>
      <c r="B75" s="69" t="s">
        <v>2</v>
      </c>
      <c r="C75" s="69"/>
      <c r="D75" s="69"/>
      <c r="E75" s="69"/>
      <c r="F75" s="69"/>
      <c r="G75" s="18">
        <v>0</v>
      </c>
      <c r="H75" s="18">
        <v>0</v>
      </c>
      <c r="I75" s="101"/>
    </row>
    <row r="76" spans="1:9" ht="15" customHeight="1" x14ac:dyDescent="0.25">
      <c r="A76" s="15"/>
      <c r="B76" s="69" t="s">
        <v>3</v>
      </c>
      <c r="C76" s="69"/>
      <c r="D76" s="69"/>
      <c r="E76" s="69"/>
      <c r="F76" s="69"/>
      <c r="G76" s="18">
        <v>0</v>
      </c>
      <c r="H76" s="18">
        <v>0</v>
      </c>
      <c r="I76" s="101"/>
    </row>
    <row r="77" spans="1:9" ht="15" customHeight="1" x14ac:dyDescent="0.25">
      <c r="A77" s="15"/>
      <c r="B77" s="69" t="s">
        <v>4</v>
      </c>
      <c r="C77" s="69"/>
      <c r="D77" s="69"/>
      <c r="E77" s="69"/>
      <c r="F77" s="69"/>
      <c r="G77" s="18">
        <v>10</v>
      </c>
      <c r="H77" s="18">
        <v>0</v>
      </c>
      <c r="I77" s="102"/>
    </row>
    <row r="78" spans="1:9" ht="29.25" customHeight="1" x14ac:dyDescent="0.25">
      <c r="A78" s="15"/>
      <c r="B78" s="70" t="s">
        <v>19</v>
      </c>
      <c r="C78" s="70"/>
      <c r="D78" s="70"/>
      <c r="E78" s="70"/>
      <c r="F78" s="70"/>
      <c r="G78" s="12" t="s">
        <v>6</v>
      </c>
      <c r="H78" s="12" t="s">
        <v>6</v>
      </c>
      <c r="I78" s="100" t="s">
        <v>101</v>
      </c>
    </row>
    <row r="79" spans="1:9" ht="15" customHeight="1" x14ac:dyDescent="0.25">
      <c r="A79" s="67"/>
      <c r="B79" s="74" t="s">
        <v>1</v>
      </c>
      <c r="C79" s="74"/>
      <c r="D79" s="74"/>
      <c r="E79" s="74"/>
      <c r="F79" s="74"/>
      <c r="G79" s="17">
        <f>SUM(G80:G82)</f>
        <v>26.2</v>
      </c>
      <c r="H79" s="17">
        <f t="shared" ref="H79" si="8">SUM(H80:H82)</f>
        <v>0.86385999999999996</v>
      </c>
      <c r="I79" s="101"/>
    </row>
    <row r="80" spans="1:9" ht="15" customHeight="1" x14ac:dyDescent="0.25">
      <c r="A80" s="67"/>
      <c r="B80" s="69" t="s">
        <v>2</v>
      </c>
      <c r="C80" s="69"/>
      <c r="D80" s="69"/>
      <c r="E80" s="69"/>
      <c r="F80" s="69"/>
      <c r="G80" s="18">
        <v>0</v>
      </c>
      <c r="H80" s="18">
        <v>0</v>
      </c>
      <c r="I80" s="101"/>
    </row>
    <row r="81" spans="1:9" ht="15" customHeight="1" x14ac:dyDescent="0.25">
      <c r="A81" s="67"/>
      <c r="B81" s="69" t="s">
        <v>3</v>
      </c>
      <c r="C81" s="69"/>
      <c r="D81" s="69"/>
      <c r="E81" s="69"/>
      <c r="F81" s="69"/>
      <c r="G81" s="18">
        <v>0.2</v>
      </c>
      <c r="H81" s="18">
        <v>0</v>
      </c>
      <c r="I81" s="101"/>
    </row>
    <row r="82" spans="1:9" ht="15" customHeight="1" x14ac:dyDescent="0.25">
      <c r="A82" s="67"/>
      <c r="B82" s="69" t="s">
        <v>4</v>
      </c>
      <c r="C82" s="69"/>
      <c r="D82" s="69"/>
      <c r="E82" s="69"/>
      <c r="F82" s="69"/>
      <c r="G82" s="18">
        <v>26</v>
      </c>
      <c r="H82" s="18">
        <v>0.86385999999999996</v>
      </c>
      <c r="I82" s="102"/>
    </row>
    <row r="83" spans="1:9" ht="40.5" customHeight="1" x14ac:dyDescent="0.25">
      <c r="A83" s="67"/>
      <c r="B83" s="70" t="s">
        <v>20</v>
      </c>
      <c r="C83" s="70"/>
      <c r="D83" s="70"/>
      <c r="E83" s="70"/>
      <c r="F83" s="70"/>
      <c r="G83" s="11" t="s">
        <v>6</v>
      </c>
      <c r="H83" s="11" t="s">
        <v>6</v>
      </c>
      <c r="I83" s="90"/>
    </row>
    <row r="84" spans="1:9" ht="15" customHeight="1" x14ac:dyDescent="0.25">
      <c r="A84" s="67"/>
      <c r="B84" s="74" t="s">
        <v>1</v>
      </c>
      <c r="C84" s="74"/>
      <c r="D84" s="74"/>
      <c r="E84" s="74"/>
      <c r="F84" s="74"/>
      <c r="G84" s="17">
        <f>SUM(G85:G87)</f>
        <v>14</v>
      </c>
      <c r="H84" s="17">
        <f t="shared" ref="H84" si="9">SUM(H85:H87)</f>
        <v>0</v>
      </c>
      <c r="I84" s="91"/>
    </row>
    <row r="85" spans="1:9" ht="15" customHeight="1" x14ac:dyDescent="0.25">
      <c r="A85" s="67"/>
      <c r="B85" s="69" t="s">
        <v>2</v>
      </c>
      <c r="C85" s="69"/>
      <c r="D85" s="69"/>
      <c r="E85" s="69"/>
      <c r="F85" s="69"/>
      <c r="G85" s="18">
        <v>0</v>
      </c>
      <c r="H85" s="18">
        <v>0</v>
      </c>
      <c r="I85" s="91"/>
    </row>
    <row r="86" spans="1:9" ht="15" customHeight="1" x14ac:dyDescent="0.25">
      <c r="A86" s="67"/>
      <c r="B86" s="69" t="s">
        <v>3</v>
      </c>
      <c r="C86" s="69"/>
      <c r="D86" s="69"/>
      <c r="E86" s="69"/>
      <c r="F86" s="69"/>
      <c r="G86" s="18">
        <v>0</v>
      </c>
      <c r="H86" s="18">
        <v>0</v>
      </c>
      <c r="I86" s="91"/>
    </row>
    <row r="87" spans="1:9" ht="15" customHeight="1" x14ac:dyDescent="0.25">
      <c r="A87" s="67"/>
      <c r="B87" s="69" t="s">
        <v>4</v>
      </c>
      <c r="C87" s="69"/>
      <c r="D87" s="69"/>
      <c r="E87" s="69"/>
      <c r="F87" s="69"/>
      <c r="G87" s="18">
        <v>14</v>
      </c>
      <c r="H87" s="18">
        <v>0</v>
      </c>
      <c r="I87" s="92"/>
    </row>
    <row r="88" spans="1:9" ht="28.5" customHeight="1" x14ac:dyDescent="0.25">
      <c r="A88" s="67"/>
      <c r="B88" s="71" t="s">
        <v>21</v>
      </c>
      <c r="C88" s="72"/>
      <c r="D88" s="72"/>
      <c r="E88" s="72"/>
      <c r="F88" s="73"/>
      <c r="G88" s="18"/>
      <c r="H88" s="18"/>
      <c r="I88" s="94"/>
    </row>
    <row r="89" spans="1:9" ht="15" customHeight="1" x14ac:dyDescent="0.25">
      <c r="A89" s="67"/>
      <c r="B89" s="74" t="s">
        <v>1</v>
      </c>
      <c r="C89" s="74"/>
      <c r="D89" s="74"/>
      <c r="E89" s="74"/>
      <c r="F89" s="74"/>
      <c r="G89" s="17">
        <f>G90+G91+G92</f>
        <v>0</v>
      </c>
      <c r="H89" s="17">
        <f>H90+H91+H92</f>
        <v>0</v>
      </c>
      <c r="I89" s="95"/>
    </row>
    <row r="90" spans="1:9" ht="15" customHeight="1" x14ac:dyDescent="0.25">
      <c r="A90" s="15"/>
      <c r="B90" s="69" t="s">
        <v>2</v>
      </c>
      <c r="C90" s="69"/>
      <c r="D90" s="69"/>
      <c r="E90" s="69"/>
      <c r="F90" s="69"/>
      <c r="G90" s="18">
        <v>0</v>
      </c>
      <c r="H90" s="18">
        <v>0</v>
      </c>
      <c r="I90" s="95"/>
    </row>
    <row r="91" spans="1:9" ht="15" customHeight="1" x14ac:dyDescent="0.25">
      <c r="A91" s="15"/>
      <c r="B91" s="69" t="s">
        <v>3</v>
      </c>
      <c r="C91" s="69"/>
      <c r="D91" s="69"/>
      <c r="E91" s="69"/>
      <c r="F91" s="69"/>
      <c r="G91" s="18">
        <v>0</v>
      </c>
      <c r="H91" s="18">
        <v>0</v>
      </c>
      <c r="I91" s="95"/>
    </row>
    <row r="92" spans="1:9" ht="15" customHeight="1" x14ac:dyDescent="0.25">
      <c r="A92" s="15"/>
      <c r="B92" s="69" t="s">
        <v>4</v>
      </c>
      <c r="C92" s="69"/>
      <c r="D92" s="69"/>
      <c r="E92" s="69"/>
      <c r="F92" s="69"/>
      <c r="G92" s="18">
        <v>0</v>
      </c>
      <c r="H92" s="18">
        <v>0</v>
      </c>
      <c r="I92" s="96"/>
    </row>
    <row r="93" spans="1:9" ht="43.5" customHeight="1" x14ac:dyDescent="0.25">
      <c r="A93" s="15"/>
      <c r="B93" s="71" t="s">
        <v>75</v>
      </c>
      <c r="C93" s="72"/>
      <c r="D93" s="72"/>
      <c r="E93" s="73"/>
      <c r="F93" s="59"/>
      <c r="G93" s="18"/>
      <c r="H93" s="18"/>
      <c r="I93" s="97" t="s">
        <v>102</v>
      </c>
    </row>
    <row r="94" spans="1:9" ht="15" customHeight="1" x14ac:dyDescent="0.25">
      <c r="A94" s="15"/>
      <c r="B94" s="74" t="s">
        <v>1</v>
      </c>
      <c r="C94" s="74"/>
      <c r="D94" s="74"/>
      <c r="E94" s="74"/>
      <c r="F94" s="74"/>
      <c r="G94" s="17">
        <f>G95+G96+G97</f>
        <v>778</v>
      </c>
      <c r="H94" s="17">
        <f>H95+H96+H97</f>
        <v>114.93040000000001</v>
      </c>
      <c r="I94" s="98"/>
    </row>
    <row r="95" spans="1:9" ht="15" customHeight="1" x14ac:dyDescent="0.25">
      <c r="A95" s="15"/>
      <c r="B95" s="69" t="s">
        <v>2</v>
      </c>
      <c r="C95" s="69"/>
      <c r="D95" s="69"/>
      <c r="E95" s="69"/>
      <c r="F95" s="69"/>
      <c r="G95" s="18">
        <v>0</v>
      </c>
      <c r="H95" s="18">
        <v>0</v>
      </c>
      <c r="I95" s="98"/>
    </row>
    <row r="96" spans="1:9" ht="15" customHeight="1" x14ac:dyDescent="0.25">
      <c r="A96" s="15"/>
      <c r="B96" s="69" t="s">
        <v>3</v>
      </c>
      <c r="C96" s="69"/>
      <c r="D96" s="69"/>
      <c r="E96" s="69"/>
      <c r="F96" s="69"/>
      <c r="G96" s="18">
        <v>0</v>
      </c>
      <c r="H96" s="18">
        <v>0</v>
      </c>
      <c r="I96" s="98"/>
    </row>
    <row r="97" spans="1:10" ht="15" customHeight="1" x14ac:dyDescent="0.25">
      <c r="A97" s="15"/>
      <c r="B97" s="69" t="s">
        <v>4</v>
      </c>
      <c r="C97" s="69"/>
      <c r="D97" s="69"/>
      <c r="E97" s="69"/>
      <c r="F97" s="69"/>
      <c r="G97" s="18">
        <v>778</v>
      </c>
      <c r="H97" s="18">
        <v>114.93040000000001</v>
      </c>
      <c r="I97" s="99"/>
    </row>
    <row r="98" spans="1:10" ht="24.75" customHeight="1" x14ac:dyDescent="0.25">
      <c r="A98" s="14" t="s">
        <v>15</v>
      </c>
      <c r="B98" s="84" t="s">
        <v>58</v>
      </c>
      <c r="C98" s="84"/>
      <c r="D98" s="84"/>
      <c r="E98" s="84"/>
      <c r="F98" s="84"/>
      <c r="G98" s="84"/>
      <c r="H98" s="84"/>
      <c r="I98" s="79"/>
    </row>
    <row r="99" spans="1:10" x14ac:dyDescent="0.25">
      <c r="A99" s="5"/>
      <c r="B99" s="81" t="s">
        <v>1</v>
      </c>
      <c r="C99" s="81"/>
      <c r="D99" s="81"/>
      <c r="E99" s="81"/>
      <c r="F99" s="81"/>
      <c r="G99" s="16">
        <f>G100+G101+G102</f>
        <v>68196.81</v>
      </c>
      <c r="H99" s="16">
        <f>H100+H101+H102</f>
        <v>14620.698060000001</v>
      </c>
      <c r="I99" s="79"/>
      <c r="J99" s="37">
        <f>H99/G99*100</f>
        <v>21.43897648585029</v>
      </c>
    </row>
    <row r="100" spans="1:10" x14ac:dyDescent="0.25">
      <c r="A100" s="5"/>
      <c r="B100" s="93" t="s">
        <v>2</v>
      </c>
      <c r="C100" s="93"/>
      <c r="D100" s="93"/>
      <c r="E100" s="93"/>
      <c r="F100" s="93"/>
      <c r="G100" s="16">
        <f>G105+G110+G115+G120</f>
        <v>7472.0241500000002</v>
      </c>
      <c r="H100" s="16">
        <f t="shared" ref="H100:H102" si="10">H105+H110+H115+H120</f>
        <v>1828.3171600000001</v>
      </c>
      <c r="I100" s="79"/>
    </row>
    <row r="101" spans="1:10" x14ac:dyDescent="0.25">
      <c r="A101" s="5"/>
      <c r="B101" s="93" t="s">
        <v>3</v>
      </c>
      <c r="C101" s="93"/>
      <c r="D101" s="93"/>
      <c r="E101" s="93"/>
      <c r="F101" s="93"/>
      <c r="G101" s="20">
        <f>G106+G111+G116+G121</f>
        <v>24734.28585</v>
      </c>
      <c r="H101" s="20">
        <f t="shared" si="10"/>
        <v>4957.0913999999993</v>
      </c>
      <c r="I101" s="79"/>
    </row>
    <row r="102" spans="1:10" x14ac:dyDescent="0.25">
      <c r="A102" s="5"/>
      <c r="B102" s="93" t="s">
        <v>4</v>
      </c>
      <c r="C102" s="93"/>
      <c r="D102" s="93"/>
      <c r="E102" s="93"/>
      <c r="F102" s="93"/>
      <c r="G102" s="20">
        <f>G107+G112+G117+G122</f>
        <v>35990.5</v>
      </c>
      <c r="H102" s="20">
        <f t="shared" si="10"/>
        <v>7835.2895000000008</v>
      </c>
      <c r="I102" s="79"/>
      <c r="J102" s="37"/>
    </row>
    <row r="103" spans="1:10" ht="87.75" customHeight="1" x14ac:dyDescent="0.25">
      <c r="A103" s="5"/>
      <c r="B103" s="70" t="s">
        <v>22</v>
      </c>
      <c r="C103" s="70"/>
      <c r="D103" s="70"/>
      <c r="E103" s="70"/>
      <c r="F103" s="70"/>
      <c r="G103" s="11" t="s">
        <v>6</v>
      </c>
      <c r="H103" s="11" t="s">
        <v>6</v>
      </c>
      <c r="I103" s="87" t="s">
        <v>97</v>
      </c>
    </row>
    <row r="104" spans="1:10" ht="15" customHeight="1" x14ac:dyDescent="0.25">
      <c r="A104" s="5"/>
      <c r="B104" s="74" t="s">
        <v>1</v>
      </c>
      <c r="C104" s="74"/>
      <c r="D104" s="74"/>
      <c r="E104" s="74"/>
      <c r="F104" s="74"/>
      <c r="G104" s="21">
        <f>SUM(G105:G107)</f>
        <v>19668.71</v>
      </c>
      <c r="H104" s="21">
        <f t="shared" ref="H104" si="11">SUM(H105:H107)</f>
        <v>3333.1963999999998</v>
      </c>
      <c r="I104" s="88"/>
      <c r="J104" s="37"/>
    </row>
    <row r="105" spans="1:10" ht="15" customHeight="1" x14ac:dyDescent="0.25">
      <c r="A105" s="5"/>
      <c r="B105" s="69" t="s">
        <v>2</v>
      </c>
      <c r="C105" s="69"/>
      <c r="D105" s="69"/>
      <c r="E105" s="69"/>
      <c r="F105" s="69"/>
      <c r="G105" s="22">
        <v>39.824150000000003</v>
      </c>
      <c r="H105" s="22">
        <v>0</v>
      </c>
      <c r="I105" s="88"/>
      <c r="J105" s="37"/>
    </row>
    <row r="106" spans="1:10" ht="15" customHeight="1" x14ac:dyDescent="0.25">
      <c r="A106" s="5"/>
      <c r="B106" s="69" t="s">
        <v>3</v>
      </c>
      <c r="C106" s="69"/>
      <c r="D106" s="69"/>
      <c r="E106" s="69"/>
      <c r="F106" s="69"/>
      <c r="G106" s="22">
        <v>8506.3858500000006</v>
      </c>
      <c r="H106" s="22">
        <v>1269.6755599999999</v>
      </c>
      <c r="I106" s="88"/>
      <c r="J106" s="37"/>
    </row>
    <row r="107" spans="1:10" ht="15" customHeight="1" x14ac:dyDescent="0.25">
      <c r="A107" s="5"/>
      <c r="B107" s="69" t="s">
        <v>4</v>
      </c>
      <c r="C107" s="69"/>
      <c r="D107" s="69"/>
      <c r="E107" s="69"/>
      <c r="F107" s="69"/>
      <c r="G107" s="22">
        <v>11122.5</v>
      </c>
      <c r="H107" s="22">
        <v>2063.5208400000001</v>
      </c>
      <c r="I107" s="89"/>
      <c r="J107" s="37"/>
    </row>
    <row r="108" spans="1:10" ht="58.5" customHeight="1" x14ac:dyDescent="0.25">
      <c r="A108" s="5"/>
      <c r="B108" s="71" t="s">
        <v>23</v>
      </c>
      <c r="C108" s="72"/>
      <c r="D108" s="72"/>
      <c r="E108" s="72"/>
      <c r="F108" s="73"/>
      <c r="G108" s="11" t="s">
        <v>6</v>
      </c>
      <c r="H108" s="11" t="s">
        <v>6</v>
      </c>
      <c r="I108" s="87" t="s">
        <v>98</v>
      </c>
    </row>
    <row r="109" spans="1:10" ht="15" customHeight="1" x14ac:dyDescent="0.25">
      <c r="A109" s="5"/>
      <c r="B109" s="74" t="s">
        <v>1</v>
      </c>
      <c r="C109" s="74"/>
      <c r="D109" s="74"/>
      <c r="E109" s="74"/>
      <c r="F109" s="74"/>
      <c r="G109" s="21">
        <f>SUM(G110:G112)</f>
        <v>29577.1</v>
      </c>
      <c r="H109" s="21">
        <f>SUM(H110:H112)</f>
        <v>6169.1425500000005</v>
      </c>
      <c r="I109" s="88"/>
      <c r="J109" s="37"/>
    </row>
    <row r="110" spans="1:10" ht="15" customHeight="1" x14ac:dyDescent="0.25">
      <c r="A110" s="5"/>
      <c r="B110" s="69" t="s">
        <v>2</v>
      </c>
      <c r="C110" s="69"/>
      <c r="D110" s="69"/>
      <c r="E110" s="69"/>
      <c r="F110" s="69"/>
      <c r="G110" s="22">
        <v>7432.2</v>
      </c>
      <c r="H110" s="22">
        <v>1828.3171600000001</v>
      </c>
      <c r="I110" s="88"/>
      <c r="J110" s="37"/>
    </row>
    <row r="111" spans="1:10" ht="15" customHeight="1" x14ac:dyDescent="0.25">
      <c r="A111" s="5"/>
      <c r="B111" s="69" t="s">
        <v>3</v>
      </c>
      <c r="C111" s="69"/>
      <c r="D111" s="69"/>
      <c r="E111" s="69"/>
      <c r="F111" s="69"/>
      <c r="G111" s="22">
        <v>8810.1</v>
      </c>
      <c r="H111" s="22">
        <v>2051.2596100000001</v>
      </c>
      <c r="I111" s="88"/>
      <c r="J111" s="37"/>
    </row>
    <row r="112" spans="1:10" ht="15" customHeight="1" x14ac:dyDescent="0.25">
      <c r="A112" s="5"/>
      <c r="B112" s="69" t="s">
        <v>4</v>
      </c>
      <c r="C112" s="69"/>
      <c r="D112" s="69"/>
      <c r="E112" s="69"/>
      <c r="F112" s="69"/>
      <c r="G112" s="22">
        <v>13334.8</v>
      </c>
      <c r="H112" s="22">
        <v>2289.5657799999999</v>
      </c>
      <c r="I112" s="89"/>
      <c r="J112" s="37"/>
    </row>
    <row r="113" spans="1:10" ht="30.75" customHeight="1" x14ac:dyDescent="0.25">
      <c r="A113" s="5"/>
      <c r="B113" s="71" t="s">
        <v>24</v>
      </c>
      <c r="C113" s="72"/>
      <c r="D113" s="72"/>
      <c r="E113" s="72"/>
      <c r="F113" s="73"/>
      <c r="G113" s="11" t="s">
        <v>6</v>
      </c>
      <c r="H113" s="11" t="s">
        <v>6</v>
      </c>
      <c r="I113" s="87" t="s">
        <v>100</v>
      </c>
    </row>
    <row r="114" spans="1:10" ht="15" customHeight="1" x14ac:dyDescent="0.25">
      <c r="A114" s="5"/>
      <c r="B114" s="74" t="s">
        <v>1</v>
      </c>
      <c r="C114" s="74"/>
      <c r="D114" s="74"/>
      <c r="E114" s="74"/>
      <c r="F114" s="74"/>
      <c r="G114" s="21">
        <f>SUM(G115:G117)</f>
        <v>4511.8</v>
      </c>
      <c r="H114" s="21">
        <f t="shared" ref="H114" si="12">SUM(H115:H117)</f>
        <v>1015.3903700000001</v>
      </c>
      <c r="I114" s="88"/>
    </row>
    <row r="115" spans="1:10" ht="15" customHeight="1" x14ac:dyDescent="0.25">
      <c r="A115" s="5"/>
      <c r="B115" s="69" t="s">
        <v>2</v>
      </c>
      <c r="C115" s="69"/>
      <c r="D115" s="69"/>
      <c r="E115" s="69"/>
      <c r="F115" s="69"/>
      <c r="G115" s="22">
        <v>0</v>
      </c>
      <c r="H115" s="22">
        <v>0</v>
      </c>
      <c r="I115" s="88"/>
    </row>
    <row r="116" spans="1:10" ht="15" customHeight="1" x14ac:dyDescent="0.25">
      <c r="A116" s="5"/>
      <c r="B116" s="69" t="s">
        <v>3</v>
      </c>
      <c r="C116" s="69"/>
      <c r="D116" s="69"/>
      <c r="E116" s="69"/>
      <c r="F116" s="69"/>
      <c r="G116" s="22">
        <v>2917.8</v>
      </c>
      <c r="H116" s="22">
        <v>586.15623000000005</v>
      </c>
      <c r="I116" s="88"/>
    </row>
    <row r="117" spans="1:10" ht="15" customHeight="1" x14ac:dyDescent="0.25">
      <c r="A117" s="5"/>
      <c r="B117" s="69" t="s">
        <v>4</v>
      </c>
      <c r="C117" s="69"/>
      <c r="D117" s="69"/>
      <c r="E117" s="69"/>
      <c r="F117" s="69"/>
      <c r="G117" s="22">
        <v>1594</v>
      </c>
      <c r="H117" s="23">
        <v>429.23414000000002</v>
      </c>
      <c r="I117" s="89"/>
    </row>
    <row r="118" spans="1:10" ht="43.5" customHeight="1" x14ac:dyDescent="0.25">
      <c r="A118" s="5"/>
      <c r="B118" s="71" t="s">
        <v>25</v>
      </c>
      <c r="C118" s="72"/>
      <c r="D118" s="72"/>
      <c r="E118" s="72"/>
      <c r="F118" s="73"/>
      <c r="G118" s="11" t="s">
        <v>6</v>
      </c>
      <c r="H118" s="11" t="s">
        <v>6</v>
      </c>
      <c r="I118" s="87" t="s">
        <v>99</v>
      </c>
    </row>
    <row r="119" spans="1:10" ht="15" customHeight="1" x14ac:dyDescent="0.25">
      <c r="A119" s="5"/>
      <c r="B119" s="74" t="s">
        <v>1</v>
      </c>
      <c r="C119" s="74"/>
      <c r="D119" s="74"/>
      <c r="E119" s="74"/>
      <c r="F119" s="74"/>
      <c r="G119" s="21">
        <f>SUM(G120:G122)</f>
        <v>14439.2</v>
      </c>
      <c r="H119" s="21">
        <f t="shared" ref="H119" si="13">SUM(H120:H122)</f>
        <v>4102.9687400000003</v>
      </c>
      <c r="I119" s="88"/>
    </row>
    <row r="120" spans="1:10" ht="15" customHeight="1" x14ac:dyDescent="0.25">
      <c r="A120" s="5"/>
      <c r="B120" s="69" t="s">
        <v>2</v>
      </c>
      <c r="C120" s="69"/>
      <c r="D120" s="69"/>
      <c r="E120" s="69"/>
      <c r="F120" s="69"/>
      <c r="G120" s="22">
        <v>0</v>
      </c>
      <c r="H120" s="22">
        <v>0</v>
      </c>
      <c r="I120" s="88"/>
    </row>
    <row r="121" spans="1:10" ht="15" customHeight="1" x14ac:dyDescent="0.25">
      <c r="A121" s="5"/>
      <c r="B121" s="69" t="s">
        <v>3</v>
      </c>
      <c r="C121" s="69"/>
      <c r="D121" s="69"/>
      <c r="E121" s="69"/>
      <c r="F121" s="69"/>
      <c r="G121" s="22">
        <v>4500</v>
      </c>
      <c r="H121" s="22">
        <v>1050</v>
      </c>
      <c r="I121" s="88"/>
    </row>
    <row r="122" spans="1:10" ht="15" customHeight="1" x14ac:dyDescent="0.25">
      <c r="A122" s="13"/>
      <c r="B122" s="69" t="s">
        <v>4</v>
      </c>
      <c r="C122" s="69"/>
      <c r="D122" s="69"/>
      <c r="E122" s="69"/>
      <c r="F122" s="69"/>
      <c r="G122" s="22">
        <v>9939.2000000000007</v>
      </c>
      <c r="H122" s="22">
        <v>3052.9687399999998</v>
      </c>
      <c r="I122" s="89"/>
    </row>
    <row r="123" spans="1:10" ht="45" customHeight="1" x14ac:dyDescent="0.25">
      <c r="A123" s="14" t="s">
        <v>42</v>
      </c>
      <c r="B123" s="128" t="s">
        <v>57</v>
      </c>
      <c r="C123" s="129"/>
      <c r="D123" s="129"/>
      <c r="E123" s="129"/>
      <c r="F123" s="129"/>
      <c r="G123" s="129"/>
      <c r="H123" s="130"/>
      <c r="I123" s="85"/>
    </row>
    <row r="124" spans="1:10" x14ac:dyDescent="0.25">
      <c r="A124" s="15"/>
      <c r="B124" s="81" t="s">
        <v>1</v>
      </c>
      <c r="C124" s="81"/>
      <c r="D124" s="81"/>
      <c r="E124" s="81"/>
      <c r="F124" s="81"/>
      <c r="G124" s="16">
        <f>G125+G126+G127</f>
        <v>101897.90053</v>
      </c>
      <c r="H124" s="16">
        <f>H125+H126+H127</f>
        <v>17657.410499999998</v>
      </c>
      <c r="I124" s="85"/>
      <c r="J124" s="37">
        <f>H124/G124*100</f>
        <v>17.328532195618141</v>
      </c>
    </row>
    <row r="125" spans="1:10" x14ac:dyDescent="0.25">
      <c r="A125" s="15"/>
      <c r="B125" s="81" t="s">
        <v>2</v>
      </c>
      <c r="C125" s="81"/>
      <c r="D125" s="81"/>
      <c r="E125" s="81"/>
      <c r="F125" s="81"/>
      <c r="G125" s="16">
        <f t="shared" ref="G125:H126" si="14">G130+G135+G140+G145+G150+G155+G160+G165</f>
        <v>0</v>
      </c>
      <c r="H125" s="16">
        <f t="shared" si="14"/>
        <v>0</v>
      </c>
      <c r="I125" s="85"/>
    </row>
    <row r="126" spans="1:10" x14ac:dyDescent="0.25">
      <c r="A126" s="15"/>
      <c r="B126" s="81" t="s">
        <v>3</v>
      </c>
      <c r="C126" s="81"/>
      <c r="D126" s="81"/>
      <c r="E126" s="81"/>
      <c r="F126" s="81"/>
      <c r="G126" s="16">
        <f>G131+G136+G141+G146+G151+G156+G161+G166</f>
        <v>84156</v>
      </c>
      <c r="H126" s="16">
        <f t="shared" si="14"/>
        <v>15595.531999999999</v>
      </c>
      <c r="I126" s="85"/>
      <c r="J126" s="37"/>
    </row>
    <row r="127" spans="1:10" x14ac:dyDescent="0.25">
      <c r="A127" s="15"/>
      <c r="B127" s="81" t="s">
        <v>4</v>
      </c>
      <c r="C127" s="81"/>
      <c r="D127" s="81"/>
      <c r="E127" s="81"/>
      <c r="F127" s="81"/>
      <c r="G127" s="16">
        <f>G132+G137+G142+G147+G152+G157+G162+G167</f>
        <v>17741.900529999999</v>
      </c>
      <c r="H127" s="16">
        <f>H132+H137+H142+H147+H152+H157+H162+H167</f>
        <v>2061.8784999999998</v>
      </c>
      <c r="I127" s="85"/>
      <c r="J127" s="37"/>
    </row>
    <row r="128" spans="1:10" ht="122.25" customHeight="1" x14ac:dyDescent="0.25">
      <c r="A128" s="15"/>
      <c r="B128" s="70" t="s">
        <v>27</v>
      </c>
      <c r="C128" s="70"/>
      <c r="D128" s="70"/>
      <c r="E128" s="70"/>
      <c r="F128" s="70"/>
      <c r="G128" s="24" t="s">
        <v>6</v>
      </c>
      <c r="H128" s="24" t="s">
        <v>6</v>
      </c>
      <c r="I128" s="86" t="s">
        <v>94</v>
      </c>
    </row>
    <row r="129" spans="1:10" ht="15" customHeight="1" x14ac:dyDescent="0.25">
      <c r="A129" s="15"/>
      <c r="B129" s="74" t="s">
        <v>1</v>
      </c>
      <c r="C129" s="74"/>
      <c r="D129" s="74"/>
      <c r="E129" s="74"/>
      <c r="F129" s="74"/>
      <c r="G129" s="17">
        <f>SUM(G130:G132)</f>
        <v>570</v>
      </c>
      <c r="H129" s="17">
        <f t="shared" ref="H129" si="15">SUM(H130:H132)</f>
        <v>53</v>
      </c>
      <c r="I129" s="86"/>
      <c r="J129">
        <f>H129/G129*100</f>
        <v>9.2982456140350873</v>
      </c>
    </row>
    <row r="130" spans="1:10" ht="15" customHeight="1" x14ac:dyDescent="0.25">
      <c r="A130" s="15"/>
      <c r="B130" s="69" t="s">
        <v>2</v>
      </c>
      <c r="C130" s="69"/>
      <c r="D130" s="69"/>
      <c r="E130" s="69"/>
      <c r="F130" s="69"/>
      <c r="G130" s="18">
        <v>0</v>
      </c>
      <c r="H130" s="18">
        <v>0</v>
      </c>
      <c r="I130" s="86"/>
    </row>
    <row r="131" spans="1:10" ht="15" customHeight="1" x14ac:dyDescent="0.25">
      <c r="A131" s="15"/>
      <c r="B131" s="69" t="s">
        <v>3</v>
      </c>
      <c r="C131" s="69"/>
      <c r="D131" s="69"/>
      <c r="E131" s="69"/>
      <c r="F131" s="69"/>
      <c r="G131" s="18">
        <v>0</v>
      </c>
      <c r="H131" s="18">
        <v>0</v>
      </c>
      <c r="I131" s="86"/>
    </row>
    <row r="132" spans="1:10" ht="15" customHeight="1" x14ac:dyDescent="0.25">
      <c r="A132" s="15"/>
      <c r="B132" s="69" t="s">
        <v>4</v>
      </c>
      <c r="C132" s="69"/>
      <c r="D132" s="69"/>
      <c r="E132" s="69"/>
      <c r="F132" s="69"/>
      <c r="G132" s="18">
        <v>570</v>
      </c>
      <c r="H132" s="18">
        <v>53</v>
      </c>
      <c r="I132" s="86"/>
    </row>
    <row r="133" spans="1:10" ht="31.5" customHeight="1" x14ac:dyDescent="0.25">
      <c r="A133" s="15"/>
      <c r="B133" s="71" t="s">
        <v>28</v>
      </c>
      <c r="C133" s="72"/>
      <c r="D133" s="72"/>
      <c r="E133" s="72"/>
      <c r="F133" s="73"/>
      <c r="G133" s="25" t="s">
        <v>6</v>
      </c>
      <c r="H133" s="25" t="s">
        <v>6</v>
      </c>
      <c r="I133" s="82" t="s">
        <v>95</v>
      </c>
    </row>
    <row r="134" spans="1:10" ht="15" customHeight="1" x14ac:dyDescent="0.25">
      <c r="A134" s="15"/>
      <c r="B134" s="74" t="s">
        <v>1</v>
      </c>
      <c r="C134" s="74"/>
      <c r="D134" s="74"/>
      <c r="E134" s="74"/>
      <c r="F134" s="74"/>
      <c r="G134" s="17">
        <f>SUM(G135:G137)</f>
        <v>97868.588569999993</v>
      </c>
      <c r="H134" s="17">
        <f t="shared" ref="H134" si="16">SUM(H135:H137)</f>
        <v>16965.421459999998</v>
      </c>
      <c r="I134" s="82"/>
      <c r="J134">
        <f>H134/G134*100</f>
        <v>17.334899489089466</v>
      </c>
    </row>
    <row r="135" spans="1:10" ht="15" customHeight="1" x14ac:dyDescent="0.25">
      <c r="A135" s="15"/>
      <c r="B135" s="69" t="s">
        <v>2</v>
      </c>
      <c r="C135" s="69"/>
      <c r="D135" s="69"/>
      <c r="E135" s="69"/>
      <c r="F135" s="69"/>
      <c r="G135" s="11">
        <v>0</v>
      </c>
      <c r="H135" s="18">
        <v>0</v>
      </c>
      <c r="I135" s="82"/>
    </row>
    <row r="136" spans="1:10" ht="15" customHeight="1" x14ac:dyDescent="0.25">
      <c r="A136" s="15"/>
      <c r="B136" s="69" t="s">
        <v>3</v>
      </c>
      <c r="C136" s="69"/>
      <c r="D136" s="69"/>
      <c r="E136" s="69"/>
      <c r="F136" s="69"/>
      <c r="G136" s="18">
        <v>84156</v>
      </c>
      <c r="H136" s="18">
        <v>15595.531999999999</v>
      </c>
      <c r="I136" s="82"/>
    </row>
    <row r="137" spans="1:10" ht="15" customHeight="1" x14ac:dyDescent="0.25">
      <c r="A137" s="15"/>
      <c r="B137" s="69" t="s">
        <v>4</v>
      </c>
      <c r="C137" s="69"/>
      <c r="D137" s="69"/>
      <c r="E137" s="69"/>
      <c r="F137" s="69"/>
      <c r="G137" s="26">
        <v>13712.58857</v>
      </c>
      <c r="H137" s="18">
        <v>1369.8894600000001</v>
      </c>
      <c r="I137" s="82"/>
    </row>
    <row r="138" spans="1:10" ht="26.25" customHeight="1" x14ac:dyDescent="0.25">
      <c r="A138" s="15"/>
      <c r="B138" s="70" t="s">
        <v>29</v>
      </c>
      <c r="C138" s="70"/>
      <c r="D138" s="70"/>
      <c r="E138" s="70"/>
      <c r="F138" s="70"/>
      <c r="G138" s="11" t="s">
        <v>6</v>
      </c>
      <c r="H138" s="11" t="s">
        <v>6</v>
      </c>
      <c r="I138" s="86"/>
    </row>
    <row r="139" spans="1:10" ht="15" customHeight="1" x14ac:dyDescent="0.25">
      <c r="A139" s="15"/>
      <c r="B139" s="74" t="s">
        <v>1</v>
      </c>
      <c r="C139" s="74"/>
      <c r="D139" s="74"/>
      <c r="E139" s="74"/>
      <c r="F139" s="74"/>
      <c r="G139" s="17">
        <f>SUM(G140:G142)</f>
        <v>1</v>
      </c>
      <c r="H139" s="17">
        <f t="shared" ref="H139" si="17">SUM(H140:H142)</f>
        <v>0</v>
      </c>
      <c r="I139" s="86"/>
    </row>
    <row r="140" spans="1:10" ht="15" customHeight="1" x14ac:dyDescent="0.25">
      <c r="A140" s="15"/>
      <c r="B140" s="69" t="s">
        <v>2</v>
      </c>
      <c r="C140" s="69"/>
      <c r="D140" s="69"/>
      <c r="E140" s="69"/>
      <c r="F140" s="69"/>
      <c r="G140" s="18">
        <v>0</v>
      </c>
      <c r="H140" s="18">
        <v>0</v>
      </c>
      <c r="I140" s="86"/>
    </row>
    <row r="141" spans="1:10" ht="15" customHeight="1" x14ac:dyDescent="0.25">
      <c r="A141" s="15"/>
      <c r="B141" s="69" t="s">
        <v>3</v>
      </c>
      <c r="C141" s="69"/>
      <c r="D141" s="69"/>
      <c r="E141" s="69"/>
      <c r="F141" s="69"/>
      <c r="G141" s="18">
        <v>0</v>
      </c>
      <c r="H141" s="18">
        <v>0</v>
      </c>
      <c r="I141" s="86"/>
    </row>
    <row r="142" spans="1:10" ht="15" customHeight="1" x14ac:dyDescent="0.25">
      <c r="A142" s="15"/>
      <c r="B142" s="69" t="s">
        <v>4</v>
      </c>
      <c r="C142" s="69"/>
      <c r="D142" s="69"/>
      <c r="E142" s="69"/>
      <c r="F142" s="69"/>
      <c r="G142" s="18">
        <v>1</v>
      </c>
      <c r="H142" s="18">
        <v>0</v>
      </c>
      <c r="I142" s="86"/>
    </row>
    <row r="143" spans="1:10" ht="28.5" customHeight="1" x14ac:dyDescent="0.25">
      <c r="A143" s="15"/>
      <c r="B143" s="70" t="s">
        <v>30</v>
      </c>
      <c r="C143" s="70"/>
      <c r="D143" s="70"/>
      <c r="E143" s="70"/>
      <c r="F143" s="70"/>
      <c r="G143" s="11" t="s">
        <v>6</v>
      </c>
      <c r="H143" s="11" t="s">
        <v>6</v>
      </c>
      <c r="I143" s="86"/>
    </row>
    <row r="144" spans="1:10" ht="15" customHeight="1" x14ac:dyDescent="0.25">
      <c r="A144" s="15"/>
      <c r="B144" s="74" t="s">
        <v>1</v>
      </c>
      <c r="C144" s="74"/>
      <c r="D144" s="74"/>
      <c r="E144" s="74"/>
      <c r="F144" s="74"/>
      <c r="G144" s="17">
        <f>SUM(G145:G147)</f>
        <v>0</v>
      </c>
      <c r="H144" s="17">
        <f t="shared" ref="H144" si="18">SUM(H145:H147)</f>
        <v>0</v>
      </c>
      <c r="I144" s="86"/>
    </row>
    <row r="145" spans="1:10" ht="15" customHeight="1" x14ac:dyDescent="0.25">
      <c r="A145" s="15"/>
      <c r="B145" s="69" t="s">
        <v>2</v>
      </c>
      <c r="C145" s="69"/>
      <c r="D145" s="69"/>
      <c r="E145" s="69"/>
      <c r="F145" s="69"/>
      <c r="G145" s="18">
        <v>0</v>
      </c>
      <c r="H145" s="18">
        <v>0</v>
      </c>
      <c r="I145" s="86"/>
    </row>
    <row r="146" spans="1:10" ht="15" customHeight="1" x14ac:dyDescent="0.25">
      <c r="A146" s="15"/>
      <c r="B146" s="69" t="s">
        <v>3</v>
      </c>
      <c r="C146" s="69"/>
      <c r="D146" s="69"/>
      <c r="E146" s="69"/>
      <c r="F146" s="69"/>
      <c r="G146" s="18">
        <v>0</v>
      </c>
      <c r="H146" s="18">
        <v>0</v>
      </c>
      <c r="I146" s="86"/>
    </row>
    <row r="147" spans="1:10" ht="15" customHeight="1" x14ac:dyDescent="0.25">
      <c r="A147" s="15"/>
      <c r="B147" s="69" t="s">
        <v>4</v>
      </c>
      <c r="C147" s="69"/>
      <c r="D147" s="69"/>
      <c r="E147" s="69"/>
      <c r="F147" s="69"/>
      <c r="G147" s="18">
        <v>0</v>
      </c>
      <c r="H147" s="18">
        <v>0</v>
      </c>
      <c r="I147" s="86"/>
    </row>
    <row r="148" spans="1:10" ht="28.5" customHeight="1" x14ac:dyDescent="0.25">
      <c r="A148" s="15"/>
      <c r="B148" s="70" t="s">
        <v>31</v>
      </c>
      <c r="C148" s="83"/>
      <c r="D148" s="83"/>
      <c r="E148" s="83"/>
      <c r="F148" s="83"/>
      <c r="G148" s="11" t="s">
        <v>6</v>
      </c>
      <c r="H148" s="11" t="s">
        <v>6</v>
      </c>
      <c r="I148" s="86"/>
    </row>
    <row r="149" spans="1:10" ht="15" customHeight="1" x14ac:dyDescent="0.25">
      <c r="A149" s="15"/>
      <c r="B149" s="74" t="s">
        <v>1</v>
      </c>
      <c r="C149" s="74"/>
      <c r="D149" s="74"/>
      <c r="E149" s="74"/>
      <c r="F149" s="74"/>
      <c r="G149" s="17">
        <f>SUM(G150:G152)</f>
        <v>0</v>
      </c>
      <c r="H149" s="17">
        <f t="shared" ref="H149" si="19">SUM(H150:H152)</f>
        <v>0</v>
      </c>
      <c r="I149" s="86"/>
    </row>
    <row r="150" spans="1:10" ht="15" customHeight="1" x14ac:dyDescent="0.25">
      <c r="A150" s="15"/>
      <c r="B150" s="69" t="s">
        <v>2</v>
      </c>
      <c r="C150" s="69"/>
      <c r="D150" s="69"/>
      <c r="E150" s="69"/>
      <c r="F150" s="69"/>
      <c r="G150" s="18">
        <v>0</v>
      </c>
      <c r="H150" s="18">
        <v>0</v>
      </c>
      <c r="I150" s="86"/>
    </row>
    <row r="151" spans="1:10" ht="15" customHeight="1" x14ac:dyDescent="0.25">
      <c r="A151" s="15"/>
      <c r="B151" s="69" t="s">
        <v>3</v>
      </c>
      <c r="C151" s="69"/>
      <c r="D151" s="69"/>
      <c r="E151" s="69"/>
      <c r="F151" s="69"/>
      <c r="G151" s="18">
        <v>0</v>
      </c>
      <c r="H151" s="18">
        <v>0</v>
      </c>
      <c r="I151" s="86"/>
    </row>
    <row r="152" spans="1:10" ht="15" customHeight="1" x14ac:dyDescent="0.25">
      <c r="A152" s="15"/>
      <c r="B152" s="69" t="s">
        <v>4</v>
      </c>
      <c r="C152" s="69"/>
      <c r="D152" s="69"/>
      <c r="E152" s="69"/>
      <c r="F152" s="69"/>
      <c r="G152" s="18">
        <v>0</v>
      </c>
      <c r="H152" s="18">
        <v>0</v>
      </c>
      <c r="I152" s="86"/>
    </row>
    <row r="153" spans="1:10" ht="80.25" customHeight="1" x14ac:dyDescent="0.25">
      <c r="A153" s="15"/>
      <c r="B153" s="70" t="s">
        <v>32</v>
      </c>
      <c r="C153" s="70"/>
      <c r="D153" s="70"/>
      <c r="E153" s="70"/>
      <c r="F153" s="70"/>
      <c r="G153" s="11" t="s">
        <v>6</v>
      </c>
      <c r="H153" s="11" t="s">
        <v>6</v>
      </c>
      <c r="I153" s="82" t="s">
        <v>80</v>
      </c>
    </row>
    <row r="154" spans="1:10" ht="15" customHeight="1" x14ac:dyDescent="0.25">
      <c r="A154" s="15"/>
      <c r="B154" s="74" t="s">
        <v>1</v>
      </c>
      <c r="C154" s="74"/>
      <c r="D154" s="74"/>
      <c r="E154" s="74"/>
      <c r="F154" s="74"/>
      <c r="G154" s="17">
        <f>SUM(G155:G157)</f>
        <v>150</v>
      </c>
      <c r="H154" s="17">
        <f t="shared" ref="H154" si="20">SUM(H155:H157)</f>
        <v>46.71425</v>
      </c>
      <c r="I154" s="82"/>
      <c r="J154">
        <f>H154/G154*100</f>
        <v>31.142833333333332</v>
      </c>
    </row>
    <row r="155" spans="1:10" ht="15" customHeight="1" x14ac:dyDescent="0.25">
      <c r="A155" s="15"/>
      <c r="B155" s="69" t="s">
        <v>2</v>
      </c>
      <c r="C155" s="69"/>
      <c r="D155" s="69"/>
      <c r="E155" s="69"/>
      <c r="F155" s="69"/>
      <c r="G155" s="18">
        <v>0</v>
      </c>
      <c r="H155" s="18">
        <v>0</v>
      </c>
      <c r="I155" s="82"/>
    </row>
    <row r="156" spans="1:10" ht="15" customHeight="1" x14ac:dyDescent="0.25">
      <c r="A156" s="15"/>
      <c r="B156" s="69" t="s">
        <v>3</v>
      </c>
      <c r="C156" s="69"/>
      <c r="D156" s="69"/>
      <c r="E156" s="69"/>
      <c r="F156" s="69"/>
      <c r="G156" s="18">
        <v>0</v>
      </c>
      <c r="H156" s="18">
        <v>0</v>
      </c>
      <c r="I156" s="82"/>
    </row>
    <row r="157" spans="1:10" ht="15" customHeight="1" x14ac:dyDescent="0.25">
      <c r="A157" s="15"/>
      <c r="B157" s="69" t="s">
        <v>4</v>
      </c>
      <c r="C157" s="69"/>
      <c r="D157" s="69"/>
      <c r="E157" s="69"/>
      <c r="F157" s="69"/>
      <c r="G157" s="18">
        <v>150</v>
      </c>
      <c r="H157" s="18">
        <v>46.71425</v>
      </c>
      <c r="I157" s="82"/>
    </row>
    <row r="158" spans="1:10" ht="29.25" customHeight="1" x14ac:dyDescent="0.25">
      <c r="A158" s="15"/>
      <c r="B158" s="70" t="s">
        <v>33</v>
      </c>
      <c r="C158" s="70"/>
      <c r="D158" s="70"/>
      <c r="E158" s="70"/>
      <c r="F158" s="70"/>
      <c r="G158" s="11" t="s">
        <v>6</v>
      </c>
      <c r="H158" s="11" t="s">
        <v>6</v>
      </c>
      <c r="I158" s="82" t="s">
        <v>81</v>
      </c>
    </row>
    <row r="159" spans="1:10" ht="15" customHeight="1" x14ac:dyDescent="0.25">
      <c r="A159" s="15"/>
      <c r="B159" s="74" t="s">
        <v>1</v>
      </c>
      <c r="C159" s="74"/>
      <c r="D159" s="74"/>
      <c r="E159" s="74"/>
      <c r="F159" s="74"/>
      <c r="G159" s="17">
        <f>SUM(G160:G162)</f>
        <v>2350</v>
      </c>
      <c r="H159" s="17">
        <f t="shared" ref="H159" si="21">SUM(H160:H162)</f>
        <v>487.27479</v>
      </c>
      <c r="I159" s="82"/>
      <c r="J159">
        <f>H159/G159*100</f>
        <v>20.73509744680851</v>
      </c>
    </row>
    <row r="160" spans="1:10" ht="15" customHeight="1" x14ac:dyDescent="0.25">
      <c r="A160" s="15"/>
      <c r="B160" s="69" t="s">
        <v>2</v>
      </c>
      <c r="C160" s="69"/>
      <c r="D160" s="69"/>
      <c r="E160" s="69"/>
      <c r="F160" s="69"/>
      <c r="G160" s="18">
        <v>0</v>
      </c>
      <c r="H160" s="18">
        <v>0</v>
      </c>
      <c r="I160" s="82"/>
    </row>
    <row r="161" spans="1:12" ht="15" customHeight="1" x14ac:dyDescent="0.25">
      <c r="A161" s="15"/>
      <c r="B161" s="69" t="s">
        <v>3</v>
      </c>
      <c r="C161" s="69"/>
      <c r="D161" s="69"/>
      <c r="E161" s="69"/>
      <c r="F161" s="69"/>
      <c r="G161" s="18">
        <v>0</v>
      </c>
      <c r="H161" s="18">
        <v>0</v>
      </c>
      <c r="I161" s="82"/>
    </row>
    <row r="162" spans="1:12" ht="15" customHeight="1" x14ac:dyDescent="0.25">
      <c r="A162" s="15"/>
      <c r="B162" s="69" t="s">
        <v>4</v>
      </c>
      <c r="C162" s="69"/>
      <c r="D162" s="69"/>
      <c r="E162" s="69"/>
      <c r="F162" s="69"/>
      <c r="G162" s="18">
        <v>2350</v>
      </c>
      <c r="H162" s="18">
        <v>487.27479</v>
      </c>
      <c r="I162" s="82"/>
    </row>
    <row r="163" spans="1:12" ht="28.5" customHeight="1" x14ac:dyDescent="0.25">
      <c r="A163" s="15"/>
      <c r="B163" s="70" t="s">
        <v>34</v>
      </c>
      <c r="C163" s="70"/>
      <c r="D163" s="70"/>
      <c r="E163" s="70"/>
      <c r="F163" s="70"/>
      <c r="G163" s="11" t="s">
        <v>6</v>
      </c>
      <c r="H163" s="11" t="s">
        <v>6</v>
      </c>
      <c r="I163" s="82" t="s">
        <v>96</v>
      </c>
    </row>
    <row r="164" spans="1:12" ht="15" customHeight="1" x14ac:dyDescent="0.25">
      <c r="A164" s="15"/>
      <c r="B164" s="74" t="s">
        <v>1</v>
      </c>
      <c r="C164" s="74"/>
      <c r="D164" s="74"/>
      <c r="E164" s="74"/>
      <c r="F164" s="74"/>
      <c r="G164" s="17">
        <f>SUM(G165:G167)</f>
        <v>958.31196</v>
      </c>
      <c r="H164" s="17">
        <f t="shared" ref="H164" si="22">SUM(H165:H167)</f>
        <v>105</v>
      </c>
      <c r="I164" s="82"/>
      <c r="J164">
        <f>H164/G164*100</f>
        <v>10.956766103597413</v>
      </c>
    </row>
    <row r="165" spans="1:12" ht="15" customHeight="1" x14ac:dyDescent="0.25">
      <c r="A165" s="15"/>
      <c r="B165" s="69" t="s">
        <v>2</v>
      </c>
      <c r="C165" s="69"/>
      <c r="D165" s="69"/>
      <c r="E165" s="69"/>
      <c r="F165" s="69"/>
      <c r="G165" s="18">
        <v>0</v>
      </c>
      <c r="H165" s="18">
        <v>0</v>
      </c>
      <c r="I165" s="82"/>
    </row>
    <row r="166" spans="1:12" ht="15" customHeight="1" x14ac:dyDescent="0.25">
      <c r="A166" s="15"/>
      <c r="B166" s="69" t="s">
        <v>3</v>
      </c>
      <c r="C166" s="69"/>
      <c r="D166" s="69"/>
      <c r="E166" s="69"/>
      <c r="F166" s="69"/>
      <c r="G166" s="18">
        <v>0</v>
      </c>
      <c r="H166" s="18">
        <v>0</v>
      </c>
      <c r="I166" s="82"/>
    </row>
    <row r="167" spans="1:12" ht="15" customHeight="1" x14ac:dyDescent="0.25">
      <c r="A167" s="15"/>
      <c r="B167" s="69" t="s">
        <v>4</v>
      </c>
      <c r="C167" s="69"/>
      <c r="D167" s="69"/>
      <c r="E167" s="69"/>
      <c r="F167" s="69"/>
      <c r="G167" s="18">
        <v>958.31196</v>
      </c>
      <c r="H167" s="18">
        <v>105</v>
      </c>
      <c r="I167" s="82"/>
    </row>
    <row r="168" spans="1:12" ht="31.5" customHeight="1" x14ac:dyDescent="0.25">
      <c r="A168" s="40" t="s">
        <v>0</v>
      </c>
      <c r="B168" s="84" t="s">
        <v>56</v>
      </c>
      <c r="C168" s="84"/>
      <c r="D168" s="84"/>
      <c r="E168" s="84"/>
      <c r="F168" s="84"/>
      <c r="G168" s="84"/>
      <c r="H168" s="84"/>
      <c r="I168" s="85"/>
    </row>
    <row r="169" spans="1:12" x14ac:dyDescent="0.25">
      <c r="A169" s="15"/>
      <c r="B169" s="81" t="s">
        <v>36</v>
      </c>
      <c r="C169" s="81"/>
      <c r="D169" s="81"/>
      <c r="E169" s="81"/>
      <c r="F169" s="81"/>
      <c r="G169" s="16">
        <f>G170+G171+G172</f>
        <v>39709.11</v>
      </c>
      <c r="H169" s="16">
        <f>H170+H171+H172</f>
        <v>11238.094649999999</v>
      </c>
      <c r="I169" s="85"/>
      <c r="J169" s="37">
        <f>H169/G169*100</f>
        <v>28.301048928067136</v>
      </c>
      <c r="L169" s="39"/>
    </row>
    <row r="170" spans="1:12" x14ac:dyDescent="0.25">
      <c r="A170" s="15"/>
      <c r="B170" s="81" t="s">
        <v>2</v>
      </c>
      <c r="C170" s="81"/>
      <c r="D170" s="81"/>
      <c r="E170" s="81"/>
      <c r="F170" s="81"/>
      <c r="G170" s="27">
        <f t="shared" ref="G170:H172" si="23">G175+G180+G185+G190+G195</f>
        <v>1.7</v>
      </c>
      <c r="H170" s="27">
        <f t="shared" si="23"/>
        <v>0</v>
      </c>
      <c r="I170" s="85"/>
      <c r="J170" s="37"/>
    </row>
    <row r="171" spans="1:12" x14ac:dyDescent="0.25">
      <c r="A171" s="15"/>
      <c r="B171" s="81" t="s">
        <v>3</v>
      </c>
      <c r="C171" s="81"/>
      <c r="D171" s="81"/>
      <c r="E171" s="81"/>
      <c r="F171" s="81"/>
      <c r="G171" s="16">
        <f>G176+G181+G186+G191+G196</f>
        <v>15023.51</v>
      </c>
      <c r="H171" s="16">
        <f t="shared" si="23"/>
        <v>3437.1790000000001</v>
      </c>
      <c r="I171" s="85"/>
      <c r="J171" s="37"/>
    </row>
    <row r="172" spans="1:12" x14ac:dyDescent="0.25">
      <c r="A172" s="15"/>
      <c r="B172" s="81" t="s">
        <v>4</v>
      </c>
      <c r="C172" s="81"/>
      <c r="D172" s="81"/>
      <c r="E172" s="81"/>
      <c r="F172" s="81"/>
      <c r="G172" s="16">
        <f>G177+G182+G187+G192+G197</f>
        <v>24683.9</v>
      </c>
      <c r="H172" s="16">
        <f t="shared" si="23"/>
        <v>7800.9156499999999</v>
      </c>
      <c r="I172" s="85"/>
      <c r="J172" s="37"/>
    </row>
    <row r="173" spans="1:12" ht="31.5" customHeight="1" x14ac:dyDescent="0.25">
      <c r="A173" s="15"/>
      <c r="B173" s="70" t="s">
        <v>37</v>
      </c>
      <c r="C173" s="70"/>
      <c r="D173" s="70"/>
      <c r="E173" s="70"/>
      <c r="F173" s="70"/>
      <c r="G173" s="12" t="s">
        <v>6</v>
      </c>
      <c r="H173" s="12" t="s">
        <v>6</v>
      </c>
      <c r="I173" s="82" t="s">
        <v>104</v>
      </c>
    </row>
    <row r="174" spans="1:12" ht="15" customHeight="1" x14ac:dyDescent="0.25">
      <c r="A174" s="15"/>
      <c r="B174" s="74" t="s">
        <v>1</v>
      </c>
      <c r="C174" s="74"/>
      <c r="D174" s="74"/>
      <c r="E174" s="74"/>
      <c r="F174" s="74"/>
      <c r="G174" s="28">
        <f>SUM(G175:G177)</f>
        <v>29.509999999999998</v>
      </c>
      <c r="H174" s="28">
        <f t="shared" ref="H174" si="24">SUM(H175:H177)</f>
        <v>3.1579999999999999</v>
      </c>
      <c r="I174" s="82"/>
    </row>
    <row r="175" spans="1:12" ht="15" customHeight="1" x14ac:dyDescent="0.25">
      <c r="A175" s="15"/>
      <c r="B175" s="69" t="s">
        <v>2</v>
      </c>
      <c r="C175" s="69"/>
      <c r="D175" s="69"/>
      <c r="E175" s="69"/>
      <c r="F175" s="69"/>
      <c r="G175" s="11">
        <v>0</v>
      </c>
      <c r="H175" s="11">
        <v>0</v>
      </c>
      <c r="I175" s="82"/>
    </row>
    <row r="176" spans="1:12" ht="15" customHeight="1" x14ac:dyDescent="0.25">
      <c r="A176" s="15"/>
      <c r="B176" s="69" t="s">
        <v>3</v>
      </c>
      <c r="C176" s="69"/>
      <c r="D176" s="69"/>
      <c r="E176" s="69"/>
      <c r="F176" s="69"/>
      <c r="G176" s="11">
        <v>29.11</v>
      </c>
      <c r="H176" s="11">
        <v>3.069</v>
      </c>
      <c r="I176" s="82"/>
    </row>
    <row r="177" spans="1:9" ht="15" customHeight="1" x14ac:dyDescent="0.25">
      <c r="A177" s="15"/>
      <c r="B177" s="69" t="s">
        <v>4</v>
      </c>
      <c r="C177" s="69"/>
      <c r="D177" s="69"/>
      <c r="E177" s="69"/>
      <c r="F177" s="69"/>
      <c r="G177" s="11">
        <v>0.4</v>
      </c>
      <c r="H177" s="11">
        <v>8.8999999999999996E-2</v>
      </c>
      <c r="I177" s="82"/>
    </row>
    <row r="178" spans="1:9" ht="29.25" customHeight="1" x14ac:dyDescent="0.25">
      <c r="A178" s="15"/>
      <c r="B178" s="70" t="s">
        <v>38</v>
      </c>
      <c r="C178" s="70"/>
      <c r="D178" s="70"/>
      <c r="E178" s="70"/>
      <c r="F178" s="70"/>
      <c r="G178" s="11" t="s">
        <v>6</v>
      </c>
      <c r="H178" s="11" t="s">
        <v>6</v>
      </c>
      <c r="I178" s="82"/>
    </row>
    <row r="179" spans="1:9" ht="15" customHeight="1" x14ac:dyDescent="0.25">
      <c r="A179" s="15"/>
      <c r="B179" s="74" t="s">
        <v>1</v>
      </c>
      <c r="C179" s="74"/>
      <c r="D179" s="74"/>
      <c r="E179" s="74"/>
      <c r="F179" s="74"/>
      <c r="G179" s="28">
        <f>SUM(G180:G182)</f>
        <v>0</v>
      </c>
      <c r="H179" s="28">
        <f t="shared" ref="H179" si="25">SUM(H180:H182)</f>
        <v>0</v>
      </c>
      <c r="I179" s="82"/>
    </row>
    <row r="180" spans="1:9" ht="15" customHeight="1" x14ac:dyDescent="0.25">
      <c r="A180" s="15"/>
      <c r="B180" s="69" t="s">
        <v>2</v>
      </c>
      <c r="C180" s="69"/>
      <c r="D180" s="69"/>
      <c r="E180" s="69"/>
      <c r="F180" s="69"/>
      <c r="G180" s="11">
        <v>0</v>
      </c>
      <c r="H180" s="11">
        <v>0</v>
      </c>
      <c r="I180" s="82"/>
    </row>
    <row r="181" spans="1:9" ht="15" customHeight="1" x14ac:dyDescent="0.25">
      <c r="A181" s="15"/>
      <c r="B181" s="69" t="s">
        <v>3</v>
      </c>
      <c r="C181" s="69"/>
      <c r="D181" s="69"/>
      <c r="E181" s="69"/>
      <c r="F181" s="69"/>
      <c r="G181" s="11">
        <v>0</v>
      </c>
      <c r="H181" s="11">
        <v>0</v>
      </c>
      <c r="I181" s="82"/>
    </row>
    <row r="182" spans="1:9" ht="15" customHeight="1" x14ac:dyDescent="0.25">
      <c r="A182" s="15"/>
      <c r="B182" s="83" t="s">
        <v>4</v>
      </c>
      <c r="C182" s="83"/>
      <c r="D182" s="83"/>
      <c r="E182" s="83"/>
      <c r="F182" s="83"/>
      <c r="G182" s="11">
        <v>0</v>
      </c>
      <c r="H182" s="11">
        <v>0</v>
      </c>
      <c r="I182" s="82"/>
    </row>
    <row r="183" spans="1:9" ht="29.25" customHeight="1" x14ac:dyDescent="0.25">
      <c r="A183" s="15"/>
      <c r="B183" s="70" t="s">
        <v>39</v>
      </c>
      <c r="C183" s="70"/>
      <c r="D183" s="70"/>
      <c r="E183" s="70"/>
      <c r="F183" s="70"/>
      <c r="G183" s="11" t="s">
        <v>6</v>
      </c>
      <c r="H183" s="11" t="s">
        <v>6</v>
      </c>
      <c r="I183" s="82" t="s">
        <v>105</v>
      </c>
    </row>
    <row r="184" spans="1:9" ht="15" customHeight="1" x14ac:dyDescent="0.25">
      <c r="A184" s="15"/>
      <c r="B184" s="74" t="s">
        <v>1</v>
      </c>
      <c r="C184" s="74"/>
      <c r="D184" s="74"/>
      <c r="E184" s="74"/>
      <c r="F184" s="74"/>
      <c r="G184" s="28">
        <f>SUM(G185:G187)</f>
        <v>250</v>
      </c>
      <c r="H184" s="17">
        <f>SUM(H185:H187)</f>
        <v>3</v>
      </c>
      <c r="I184" s="82"/>
    </row>
    <row r="185" spans="1:9" ht="15" customHeight="1" x14ac:dyDescent="0.25">
      <c r="A185" s="15"/>
      <c r="B185" s="69" t="s">
        <v>2</v>
      </c>
      <c r="C185" s="69"/>
      <c r="D185" s="69"/>
      <c r="E185" s="69"/>
      <c r="F185" s="69"/>
      <c r="G185" s="11">
        <v>0</v>
      </c>
      <c r="H185" s="11">
        <v>0</v>
      </c>
      <c r="I185" s="82"/>
    </row>
    <row r="186" spans="1:9" ht="15" customHeight="1" x14ac:dyDescent="0.25">
      <c r="A186" s="15"/>
      <c r="B186" s="69" t="s">
        <v>3</v>
      </c>
      <c r="C186" s="69"/>
      <c r="D186" s="69"/>
      <c r="E186" s="69"/>
      <c r="F186" s="69"/>
      <c r="G186" s="11">
        <v>0</v>
      </c>
      <c r="H186" s="11">
        <v>0</v>
      </c>
      <c r="I186" s="82"/>
    </row>
    <row r="187" spans="1:9" ht="15" customHeight="1" x14ac:dyDescent="0.25">
      <c r="A187" s="15"/>
      <c r="B187" s="69" t="s">
        <v>4</v>
      </c>
      <c r="C187" s="69"/>
      <c r="D187" s="69"/>
      <c r="E187" s="69"/>
      <c r="F187" s="69"/>
      <c r="G187" s="11">
        <v>250</v>
      </c>
      <c r="H187" s="18">
        <v>3</v>
      </c>
      <c r="I187" s="82"/>
    </row>
    <row r="188" spans="1:9" ht="28.5" customHeight="1" x14ac:dyDescent="0.25">
      <c r="A188" s="15"/>
      <c r="B188" s="70" t="s">
        <v>40</v>
      </c>
      <c r="C188" s="70"/>
      <c r="D188" s="70"/>
      <c r="E188" s="70"/>
      <c r="F188" s="70"/>
      <c r="G188" s="11" t="s">
        <v>6</v>
      </c>
      <c r="H188" s="11" t="s">
        <v>6</v>
      </c>
      <c r="I188" s="82"/>
    </row>
    <row r="189" spans="1:9" ht="15" customHeight="1" x14ac:dyDescent="0.25">
      <c r="A189" s="15"/>
      <c r="B189" s="74" t="s">
        <v>1</v>
      </c>
      <c r="C189" s="74"/>
      <c r="D189" s="74"/>
      <c r="E189" s="74"/>
      <c r="F189" s="74"/>
      <c r="G189" s="28">
        <f>SUM(G190:G192)</f>
        <v>10</v>
      </c>
      <c r="H189" s="28">
        <f t="shared" ref="H189" si="26">SUM(H190:H192)</f>
        <v>0</v>
      </c>
      <c r="I189" s="82"/>
    </row>
    <row r="190" spans="1:9" ht="15" customHeight="1" x14ac:dyDescent="0.25">
      <c r="A190" s="15"/>
      <c r="B190" s="69" t="s">
        <v>2</v>
      </c>
      <c r="C190" s="69"/>
      <c r="D190" s="69"/>
      <c r="E190" s="69"/>
      <c r="F190" s="69"/>
      <c r="G190" s="11">
        <v>0</v>
      </c>
      <c r="H190" s="11">
        <v>0</v>
      </c>
      <c r="I190" s="82"/>
    </row>
    <row r="191" spans="1:9" ht="15" customHeight="1" x14ac:dyDescent="0.25">
      <c r="A191" s="15"/>
      <c r="B191" s="69" t="s">
        <v>3</v>
      </c>
      <c r="C191" s="69"/>
      <c r="D191" s="69"/>
      <c r="E191" s="69"/>
      <c r="F191" s="69"/>
      <c r="G191" s="11">
        <v>0</v>
      </c>
      <c r="H191" s="11">
        <v>0</v>
      </c>
      <c r="I191" s="82"/>
    </row>
    <row r="192" spans="1:9" ht="15" customHeight="1" x14ac:dyDescent="0.25">
      <c r="A192" s="15"/>
      <c r="B192" s="69" t="s">
        <v>4</v>
      </c>
      <c r="C192" s="69"/>
      <c r="D192" s="69"/>
      <c r="E192" s="69"/>
      <c r="F192" s="69"/>
      <c r="G192" s="11">
        <v>10</v>
      </c>
      <c r="H192" s="11">
        <v>0</v>
      </c>
      <c r="I192" s="82"/>
    </row>
    <row r="193" spans="1:10" ht="58.5" customHeight="1" x14ac:dyDescent="0.25">
      <c r="A193" s="15"/>
      <c r="B193" s="70" t="s">
        <v>65</v>
      </c>
      <c r="C193" s="70"/>
      <c r="D193" s="70"/>
      <c r="E193" s="70"/>
      <c r="F193" s="70"/>
      <c r="G193" s="11" t="s">
        <v>6</v>
      </c>
      <c r="H193" s="11" t="s">
        <v>6</v>
      </c>
      <c r="I193" s="82" t="s">
        <v>73</v>
      </c>
    </row>
    <row r="194" spans="1:10" ht="15" customHeight="1" x14ac:dyDescent="0.25">
      <c r="A194" s="15"/>
      <c r="B194" s="74" t="s">
        <v>1</v>
      </c>
      <c r="C194" s="74"/>
      <c r="D194" s="74"/>
      <c r="E194" s="74"/>
      <c r="F194" s="74"/>
      <c r="G194" s="17">
        <f>SUM(G195:G197)</f>
        <v>39419.599999999999</v>
      </c>
      <c r="H194" s="17">
        <f t="shared" ref="H194" si="27">SUM(H195:H197)</f>
        <v>11231.93665</v>
      </c>
      <c r="I194" s="82"/>
    </row>
    <row r="195" spans="1:10" ht="15" customHeight="1" x14ac:dyDescent="0.25">
      <c r="A195" s="15"/>
      <c r="B195" s="69" t="s">
        <v>2</v>
      </c>
      <c r="C195" s="69"/>
      <c r="D195" s="69"/>
      <c r="E195" s="69"/>
      <c r="F195" s="69"/>
      <c r="G195" s="11">
        <v>1.7</v>
      </c>
      <c r="H195" s="11">
        <v>0</v>
      </c>
      <c r="I195" s="82"/>
    </row>
    <row r="196" spans="1:10" ht="15" customHeight="1" x14ac:dyDescent="0.25">
      <c r="A196" s="15"/>
      <c r="B196" s="69" t="s">
        <v>3</v>
      </c>
      <c r="C196" s="69"/>
      <c r="D196" s="69"/>
      <c r="E196" s="69"/>
      <c r="F196" s="69"/>
      <c r="G196" s="61">
        <v>14994.4</v>
      </c>
      <c r="H196" s="18">
        <v>3434.11</v>
      </c>
      <c r="I196" s="82"/>
    </row>
    <row r="197" spans="1:10" ht="15" customHeight="1" x14ac:dyDescent="0.25">
      <c r="A197" s="19"/>
      <c r="B197" s="69" t="s">
        <v>4</v>
      </c>
      <c r="C197" s="69"/>
      <c r="D197" s="69"/>
      <c r="E197" s="69"/>
      <c r="F197" s="69"/>
      <c r="G197" s="11">
        <v>24423.5</v>
      </c>
      <c r="H197" s="18">
        <v>7797.82665</v>
      </c>
      <c r="I197" s="82"/>
    </row>
    <row r="198" spans="1:10" ht="45.75" customHeight="1" x14ac:dyDescent="0.25">
      <c r="A198" s="14" t="s">
        <v>41</v>
      </c>
      <c r="B198" s="84" t="s">
        <v>55</v>
      </c>
      <c r="C198" s="84"/>
      <c r="D198" s="84"/>
      <c r="E198" s="84"/>
      <c r="F198" s="84"/>
      <c r="G198" s="84"/>
      <c r="H198" s="84"/>
      <c r="I198" s="79"/>
    </row>
    <row r="199" spans="1:10" x14ac:dyDescent="0.25">
      <c r="A199" s="5"/>
      <c r="B199" s="81" t="s">
        <v>1</v>
      </c>
      <c r="C199" s="81"/>
      <c r="D199" s="81"/>
      <c r="E199" s="81"/>
      <c r="F199" s="81"/>
      <c r="G199" s="20">
        <f>G200+G201+G202</f>
        <v>31537.200000000001</v>
      </c>
      <c r="H199" s="20">
        <f>H200+H201+H202</f>
        <v>7414.9316999999992</v>
      </c>
      <c r="I199" s="79"/>
      <c r="J199" s="37">
        <f>H199/G199*100</f>
        <v>23.511699516761155</v>
      </c>
    </row>
    <row r="200" spans="1:10" x14ac:dyDescent="0.25">
      <c r="A200" s="5"/>
      <c r="B200" s="81" t="s">
        <v>2</v>
      </c>
      <c r="C200" s="81"/>
      <c r="D200" s="81"/>
      <c r="E200" s="81"/>
      <c r="F200" s="81"/>
      <c r="G200" s="20">
        <f t="shared" ref="G200:H202" si="28">G205+G210+G215+G220</f>
        <v>0</v>
      </c>
      <c r="H200" s="20">
        <f t="shared" si="28"/>
        <v>0</v>
      </c>
      <c r="I200" s="79"/>
      <c r="J200" s="37"/>
    </row>
    <row r="201" spans="1:10" x14ac:dyDescent="0.25">
      <c r="A201" s="5"/>
      <c r="B201" s="81" t="s">
        <v>3</v>
      </c>
      <c r="C201" s="81"/>
      <c r="D201" s="81"/>
      <c r="E201" s="81"/>
      <c r="F201" s="81"/>
      <c r="G201" s="29">
        <f t="shared" si="28"/>
        <v>1486</v>
      </c>
      <c r="H201" s="29">
        <f t="shared" si="28"/>
        <v>371.4</v>
      </c>
      <c r="I201" s="79"/>
      <c r="J201" s="37"/>
    </row>
    <row r="202" spans="1:10" x14ac:dyDescent="0.25">
      <c r="A202" s="5"/>
      <c r="B202" s="81" t="s">
        <v>4</v>
      </c>
      <c r="C202" s="81"/>
      <c r="D202" s="81"/>
      <c r="E202" s="81"/>
      <c r="F202" s="81"/>
      <c r="G202" s="20">
        <f t="shared" si="28"/>
        <v>30051.200000000001</v>
      </c>
      <c r="H202" s="20">
        <f t="shared" si="28"/>
        <v>7043.5316999999995</v>
      </c>
      <c r="I202" s="79"/>
      <c r="J202" s="37"/>
    </row>
    <row r="203" spans="1:10" ht="28.5" customHeight="1" x14ac:dyDescent="0.25">
      <c r="A203" s="5"/>
      <c r="B203" s="70" t="s">
        <v>43</v>
      </c>
      <c r="C203" s="70"/>
      <c r="D203" s="70"/>
      <c r="E203" s="70"/>
      <c r="F203" s="70"/>
      <c r="G203" s="24" t="s">
        <v>6</v>
      </c>
      <c r="H203" s="24" t="s">
        <v>6</v>
      </c>
      <c r="I203" s="80" t="s">
        <v>63</v>
      </c>
    </row>
    <row r="204" spans="1:10" x14ac:dyDescent="0.25">
      <c r="A204" s="5"/>
      <c r="B204" s="74" t="s">
        <v>1</v>
      </c>
      <c r="C204" s="74"/>
      <c r="D204" s="74"/>
      <c r="E204" s="74"/>
      <c r="F204" s="74"/>
      <c r="G204" s="21">
        <f>SUM(G205:G207)</f>
        <v>11681.4</v>
      </c>
      <c r="H204" s="21">
        <f>SUM(H205:H207)</f>
        <v>2451.1316999999999</v>
      </c>
      <c r="I204" s="80"/>
    </row>
    <row r="205" spans="1:10" x14ac:dyDescent="0.25">
      <c r="A205" s="5"/>
      <c r="B205" s="69" t="s">
        <v>2</v>
      </c>
      <c r="C205" s="69"/>
      <c r="D205" s="69"/>
      <c r="E205" s="69"/>
      <c r="F205" s="69"/>
      <c r="G205" s="22">
        <v>0</v>
      </c>
      <c r="H205" s="22">
        <v>0</v>
      </c>
      <c r="I205" s="80"/>
    </row>
    <row r="206" spans="1:10" x14ac:dyDescent="0.25">
      <c r="A206" s="5"/>
      <c r="B206" s="69" t="s">
        <v>3</v>
      </c>
      <c r="C206" s="69"/>
      <c r="D206" s="69"/>
      <c r="E206" s="69"/>
      <c r="F206" s="69"/>
      <c r="G206" s="22">
        <v>0</v>
      </c>
      <c r="H206" s="22">
        <v>0</v>
      </c>
      <c r="I206" s="80"/>
    </row>
    <row r="207" spans="1:10" x14ac:dyDescent="0.25">
      <c r="A207" s="5"/>
      <c r="B207" s="69" t="s">
        <v>4</v>
      </c>
      <c r="C207" s="69"/>
      <c r="D207" s="69"/>
      <c r="E207" s="69"/>
      <c r="F207" s="69"/>
      <c r="G207" s="22">
        <v>11681.4</v>
      </c>
      <c r="H207" s="22">
        <v>2451.1316999999999</v>
      </c>
      <c r="I207" s="80"/>
    </row>
    <row r="208" spans="1:10" ht="27" customHeight="1" x14ac:dyDescent="0.25">
      <c r="A208" s="5"/>
      <c r="B208" s="70" t="s">
        <v>44</v>
      </c>
      <c r="C208" s="70"/>
      <c r="D208" s="70"/>
      <c r="E208" s="70"/>
      <c r="F208" s="70"/>
      <c r="G208" s="24" t="s">
        <v>6</v>
      </c>
      <c r="H208" s="24" t="s">
        <v>6</v>
      </c>
      <c r="I208" s="80"/>
    </row>
    <row r="209" spans="1:12" x14ac:dyDescent="0.25">
      <c r="A209" s="5"/>
      <c r="B209" s="74" t="s">
        <v>1</v>
      </c>
      <c r="C209" s="74"/>
      <c r="D209" s="74"/>
      <c r="E209" s="74"/>
      <c r="F209" s="74"/>
      <c r="G209" s="21">
        <f>SUM(G210:G212)</f>
        <v>0</v>
      </c>
      <c r="H209" s="21">
        <f>SUM(H210:H212)</f>
        <v>0</v>
      </c>
      <c r="I209" s="80"/>
    </row>
    <row r="210" spans="1:12" x14ac:dyDescent="0.25">
      <c r="A210" s="5"/>
      <c r="B210" s="69" t="s">
        <v>2</v>
      </c>
      <c r="C210" s="69"/>
      <c r="D210" s="69"/>
      <c r="E210" s="69"/>
      <c r="F210" s="69"/>
      <c r="G210" s="22">
        <v>0</v>
      </c>
      <c r="H210" s="22">
        <v>0</v>
      </c>
      <c r="I210" s="80"/>
    </row>
    <row r="211" spans="1:12" x14ac:dyDescent="0.25">
      <c r="A211" s="5"/>
      <c r="B211" s="69" t="s">
        <v>3</v>
      </c>
      <c r="C211" s="69"/>
      <c r="D211" s="69"/>
      <c r="E211" s="69"/>
      <c r="F211" s="69"/>
      <c r="G211" s="22">
        <v>0</v>
      </c>
      <c r="H211" s="22">
        <v>0</v>
      </c>
      <c r="I211" s="80"/>
    </row>
    <row r="212" spans="1:12" x14ac:dyDescent="0.25">
      <c r="A212" s="5"/>
      <c r="B212" s="69" t="s">
        <v>4</v>
      </c>
      <c r="C212" s="69"/>
      <c r="D212" s="69"/>
      <c r="E212" s="69"/>
      <c r="F212" s="69"/>
      <c r="G212" s="22">
        <v>0</v>
      </c>
      <c r="H212" s="22">
        <v>0</v>
      </c>
      <c r="I212" s="80"/>
    </row>
    <row r="213" spans="1:12" ht="93" customHeight="1" x14ac:dyDescent="0.25">
      <c r="A213" s="5"/>
      <c r="B213" s="70" t="s">
        <v>66</v>
      </c>
      <c r="C213" s="70"/>
      <c r="D213" s="70"/>
      <c r="E213" s="70"/>
      <c r="F213" s="70"/>
      <c r="G213" s="24" t="s">
        <v>6</v>
      </c>
      <c r="H213" s="24" t="s">
        <v>6</v>
      </c>
      <c r="I213" s="80" t="s">
        <v>64</v>
      </c>
    </row>
    <row r="214" spans="1:12" x14ac:dyDescent="0.25">
      <c r="A214" s="5"/>
      <c r="B214" s="74" t="s">
        <v>1</v>
      </c>
      <c r="C214" s="74"/>
      <c r="D214" s="74"/>
      <c r="E214" s="74"/>
      <c r="F214" s="74"/>
      <c r="G214" s="30">
        <f>SUM(G215:G217)</f>
        <v>10186</v>
      </c>
      <c r="H214" s="21">
        <f>SUM(H215:H217)</f>
        <v>2546.4</v>
      </c>
      <c r="I214" s="80"/>
    </row>
    <row r="215" spans="1:12" x14ac:dyDescent="0.25">
      <c r="A215" s="5"/>
      <c r="B215" s="69" t="s">
        <v>2</v>
      </c>
      <c r="C215" s="69"/>
      <c r="D215" s="69"/>
      <c r="E215" s="69"/>
      <c r="F215" s="69"/>
      <c r="G215" s="22">
        <v>0</v>
      </c>
      <c r="H215" s="22">
        <v>0</v>
      </c>
      <c r="I215" s="80"/>
    </row>
    <row r="216" spans="1:12" x14ac:dyDescent="0.25">
      <c r="A216" s="5"/>
      <c r="B216" s="69" t="s">
        <v>3</v>
      </c>
      <c r="C216" s="69"/>
      <c r="D216" s="69"/>
      <c r="E216" s="69"/>
      <c r="F216" s="69"/>
      <c r="G216" s="22">
        <v>1486</v>
      </c>
      <c r="H216" s="22">
        <v>371.4</v>
      </c>
      <c r="I216" s="80"/>
    </row>
    <row r="217" spans="1:12" x14ac:dyDescent="0.25">
      <c r="A217" s="5"/>
      <c r="B217" s="69" t="s">
        <v>4</v>
      </c>
      <c r="C217" s="69"/>
      <c r="D217" s="69"/>
      <c r="E217" s="69"/>
      <c r="F217" s="69"/>
      <c r="G217" s="22">
        <v>8700</v>
      </c>
      <c r="H217" s="22">
        <v>2175</v>
      </c>
      <c r="I217" s="80"/>
    </row>
    <row r="218" spans="1:12" ht="68.25" customHeight="1" x14ac:dyDescent="0.25">
      <c r="A218" s="5"/>
      <c r="B218" s="70" t="s">
        <v>45</v>
      </c>
      <c r="C218" s="70"/>
      <c r="D218" s="70"/>
      <c r="E218" s="70"/>
      <c r="F218" s="70"/>
      <c r="G218" s="24" t="s">
        <v>6</v>
      </c>
      <c r="H218" s="24" t="s">
        <v>6</v>
      </c>
      <c r="I218" s="80" t="s">
        <v>93</v>
      </c>
    </row>
    <row r="219" spans="1:12" x14ac:dyDescent="0.25">
      <c r="A219" s="5"/>
      <c r="B219" s="74" t="s">
        <v>1</v>
      </c>
      <c r="C219" s="74"/>
      <c r="D219" s="74"/>
      <c r="E219" s="74"/>
      <c r="F219" s="74"/>
      <c r="G219" s="21">
        <f>SUM(G220:G222)</f>
        <v>9669.7999999999993</v>
      </c>
      <c r="H219" s="21">
        <f>SUM(H220:H222)</f>
        <v>2417.4</v>
      </c>
      <c r="I219" s="80"/>
    </row>
    <row r="220" spans="1:12" x14ac:dyDescent="0.25">
      <c r="A220" s="5"/>
      <c r="B220" s="69" t="s">
        <v>2</v>
      </c>
      <c r="C220" s="69"/>
      <c r="D220" s="69"/>
      <c r="E220" s="69"/>
      <c r="F220" s="69"/>
      <c r="G220" s="22">
        <v>0</v>
      </c>
      <c r="H220" s="22">
        <v>0</v>
      </c>
      <c r="I220" s="80"/>
    </row>
    <row r="221" spans="1:12" x14ac:dyDescent="0.25">
      <c r="A221" s="5"/>
      <c r="B221" s="69" t="s">
        <v>3</v>
      </c>
      <c r="C221" s="69"/>
      <c r="D221" s="69"/>
      <c r="E221" s="69"/>
      <c r="F221" s="69"/>
      <c r="G221" s="22">
        <v>0</v>
      </c>
      <c r="H221" s="22">
        <v>0</v>
      </c>
      <c r="I221" s="80"/>
    </row>
    <row r="222" spans="1:12" x14ac:dyDescent="0.25">
      <c r="A222" s="13"/>
      <c r="B222" s="69" t="s">
        <v>4</v>
      </c>
      <c r="C222" s="69"/>
      <c r="D222" s="69"/>
      <c r="E222" s="69"/>
      <c r="F222" s="69"/>
      <c r="G222" s="22">
        <v>9669.7999999999993</v>
      </c>
      <c r="H222" s="22">
        <v>2417.4</v>
      </c>
      <c r="I222" s="80"/>
    </row>
    <row r="223" spans="1:12" ht="41.25" customHeight="1" x14ac:dyDescent="0.25">
      <c r="A223" s="77"/>
      <c r="B223" s="78" t="s">
        <v>47</v>
      </c>
      <c r="C223" s="78"/>
      <c r="D223" s="78"/>
      <c r="E223" s="78"/>
      <c r="F223" s="78"/>
      <c r="G223" s="3">
        <f>G224+G225+G226</f>
        <v>397497.89053000003</v>
      </c>
      <c r="H223" s="3">
        <f>H224+H225+H226</f>
        <v>87746.600130000006</v>
      </c>
      <c r="I223" s="79"/>
      <c r="J223" s="41">
        <f>H223/G223*100</f>
        <v>22.074733532045645</v>
      </c>
      <c r="L223" s="39"/>
    </row>
    <row r="224" spans="1:12" x14ac:dyDescent="0.25">
      <c r="A224" s="77"/>
      <c r="B224" s="78" t="s">
        <v>2</v>
      </c>
      <c r="C224" s="78"/>
      <c r="D224" s="78"/>
      <c r="E224" s="78"/>
      <c r="F224" s="78"/>
      <c r="G224" s="3">
        <f t="shared" ref="G224:H226" si="29">G5+G55+G100+G125+G170+G200</f>
        <v>12639.924150000001</v>
      </c>
      <c r="H224" s="3">
        <f t="shared" si="29"/>
        <v>2934.8886199999997</v>
      </c>
      <c r="I224" s="79"/>
      <c r="J224" s="41">
        <f t="shared" ref="J224:J226" si="30">H224/G224*100</f>
        <v>23.219194871513526</v>
      </c>
      <c r="L224" s="39"/>
    </row>
    <row r="225" spans="1:12" x14ac:dyDescent="0.25">
      <c r="A225" s="77"/>
      <c r="B225" s="78" t="s">
        <v>3</v>
      </c>
      <c r="C225" s="78"/>
      <c r="D225" s="78"/>
      <c r="E225" s="78"/>
      <c r="F225" s="78"/>
      <c r="G225" s="3">
        <f t="shared" si="29"/>
        <v>223537.36585</v>
      </c>
      <c r="H225" s="3">
        <f t="shared" si="29"/>
        <v>46792.378940000002</v>
      </c>
      <c r="I225" s="79"/>
      <c r="J225" s="41">
        <f t="shared" si="30"/>
        <v>20.932687813543904</v>
      </c>
      <c r="L225" s="39"/>
    </row>
    <row r="226" spans="1:12" x14ac:dyDescent="0.25">
      <c r="A226" s="77"/>
      <c r="B226" s="78" t="s">
        <v>4</v>
      </c>
      <c r="C226" s="78"/>
      <c r="D226" s="78"/>
      <c r="E226" s="78"/>
      <c r="F226" s="78"/>
      <c r="G226" s="3">
        <f t="shared" si="29"/>
        <v>161320.60053000003</v>
      </c>
      <c r="H226" s="3">
        <f t="shared" si="29"/>
        <v>38019.332569999999</v>
      </c>
      <c r="I226" s="79"/>
      <c r="J226" s="41">
        <f t="shared" si="30"/>
        <v>23.567562013215866</v>
      </c>
      <c r="L226" s="39"/>
    </row>
    <row r="227" spans="1:12" x14ac:dyDescent="0.25">
      <c r="A227" s="31"/>
      <c r="B227" s="31"/>
      <c r="C227" s="31"/>
      <c r="D227" s="31"/>
      <c r="E227" s="31"/>
      <c r="F227" s="31"/>
      <c r="G227" s="31"/>
      <c r="H227" s="31"/>
    </row>
    <row r="228" spans="1:12" ht="15.75" x14ac:dyDescent="0.25">
      <c r="A228" s="64" t="s">
        <v>48</v>
      </c>
      <c r="B228" s="64"/>
      <c r="C228" s="64"/>
      <c r="D228" s="64"/>
      <c r="E228" s="64"/>
      <c r="F228" s="64"/>
      <c r="H228" s="32" t="s">
        <v>49</v>
      </c>
      <c r="I228" s="4"/>
    </row>
    <row r="229" spans="1:12" ht="15.75" x14ac:dyDescent="0.25">
      <c r="A229" s="68" t="s">
        <v>50</v>
      </c>
      <c r="B229" s="68"/>
      <c r="C229" s="32"/>
      <c r="D229" s="32"/>
      <c r="E229" s="32"/>
      <c r="F229" s="32"/>
      <c r="H229" s="32"/>
      <c r="I229" s="4"/>
    </row>
    <row r="230" spans="1:12" ht="30" customHeight="1" x14ac:dyDescent="0.25">
      <c r="A230" s="64" t="s">
        <v>79</v>
      </c>
      <c r="B230" s="64"/>
      <c r="C230" s="64"/>
      <c r="D230" s="64"/>
      <c r="E230" s="64"/>
      <c r="F230" s="32"/>
      <c r="H230" s="32" t="s">
        <v>78</v>
      </c>
      <c r="I230" s="4"/>
    </row>
    <row r="231" spans="1:12" ht="15.75" x14ac:dyDescent="0.25">
      <c r="A231" s="119"/>
      <c r="B231" s="119"/>
      <c r="C231" s="119"/>
      <c r="D231" s="119"/>
      <c r="E231" s="119"/>
      <c r="F231" s="32"/>
      <c r="H231" s="32"/>
      <c r="I231" s="4"/>
    </row>
    <row r="232" spans="1:12" x14ac:dyDescent="0.25">
      <c r="A232" s="66" t="s">
        <v>76</v>
      </c>
      <c r="B232" s="66"/>
      <c r="C232" s="66"/>
      <c r="D232" s="66"/>
      <c r="E232" s="66"/>
      <c r="F232" s="33"/>
      <c r="H232" s="34" t="s">
        <v>77</v>
      </c>
    </row>
    <row r="233" spans="1:12" x14ac:dyDescent="0.25">
      <c r="A233" s="64"/>
      <c r="B233" s="64"/>
      <c r="C233" s="64"/>
      <c r="D233" s="64"/>
      <c r="E233" s="64"/>
      <c r="F233" s="64"/>
      <c r="H233" s="35"/>
    </row>
    <row r="234" spans="1:12" x14ac:dyDescent="0.25">
      <c r="A234" s="65" t="s">
        <v>51</v>
      </c>
      <c r="B234" s="65"/>
      <c r="C234" s="65"/>
      <c r="D234" s="65"/>
      <c r="E234" s="65"/>
      <c r="F234" s="65"/>
      <c r="H234" s="35"/>
    </row>
    <row r="235" spans="1:12" ht="15" customHeight="1" x14ac:dyDescent="0.25">
      <c r="A235" s="64" t="s">
        <v>52</v>
      </c>
      <c r="B235" s="64"/>
      <c r="C235" s="64"/>
      <c r="D235" s="64"/>
      <c r="E235" s="64"/>
      <c r="F235" s="64"/>
      <c r="H235" s="35" t="s">
        <v>49</v>
      </c>
    </row>
    <row r="236" spans="1:12" ht="15" customHeight="1" x14ac:dyDescent="0.25">
      <c r="A236" s="64" t="s">
        <v>54</v>
      </c>
      <c r="B236" s="64"/>
      <c r="C236" s="64"/>
      <c r="D236" s="64"/>
      <c r="E236" s="64"/>
      <c r="F236" s="64"/>
      <c r="H236" s="35" t="s">
        <v>53</v>
      </c>
    </row>
  </sheetData>
  <mergeCells count="282">
    <mergeCell ref="A230:E230"/>
    <mergeCell ref="A231:E231"/>
    <mergeCell ref="B8:F8"/>
    <mergeCell ref="I8:I12"/>
    <mergeCell ref="B9:F9"/>
    <mergeCell ref="B10:F10"/>
    <mergeCell ref="B11:F11"/>
    <mergeCell ref="B12:F12"/>
    <mergeCell ref="B3:H3"/>
    <mergeCell ref="I3:I7"/>
    <mergeCell ref="B4:F4"/>
    <mergeCell ref="B5:F5"/>
    <mergeCell ref="B6:F6"/>
    <mergeCell ref="B7:F7"/>
    <mergeCell ref="B18:F18"/>
    <mergeCell ref="I18:I22"/>
    <mergeCell ref="B19:F19"/>
    <mergeCell ref="B20:F20"/>
    <mergeCell ref="B21:F21"/>
    <mergeCell ref="B22:F22"/>
    <mergeCell ref="B13:F13"/>
    <mergeCell ref="I13:I17"/>
    <mergeCell ref="B14:F14"/>
    <mergeCell ref="B15:F15"/>
    <mergeCell ref="B16:F16"/>
    <mergeCell ref="B17:F17"/>
    <mergeCell ref="B28:F28"/>
    <mergeCell ref="I28:I32"/>
    <mergeCell ref="B29:F29"/>
    <mergeCell ref="B30:F30"/>
    <mergeCell ref="B31:F31"/>
    <mergeCell ref="B32:F32"/>
    <mergeCell ref="B23:F23"/>
    <mergeCell ref="I23:I27"/>
    <mergeCell ref="B24:F24"/>
    <mergeCell ref="B25:F25"/>
    <mergeCell ref="B26:F26"/>
    <mergeCell ref="B27:F27"/>
    <mergeCell ref="B38:F38"/>
    <mergeCell ref="I38:I42"/>
    <mergeCell ref="B39:F39"/>
    <mergeCell ref="B40:F40"/>
    <mergeCell ref="B41:F41"/>
    <mergeCell ref="B42:F42"/>
    <mergeCell ref="B33:F33"/>
    <mergeCell ref="I33:I37"/>
    <mergeCell ref="B34:F34"/>
    <mergeCell ref="B35:F35"/>
    <mergeCell ref="B36:F36"/>
    <mergeCell ref="B37:F37"/>
    <mergeCell ref="B48:F48"/>
    <mergeCell ref="I48:I52"/>
    <mergeCell ref="B49:F49"/>
    <mergeCell ref="B50:F50"/>
    <mergeCell ref="B51:F51"/>
    <mergeCell ref="B52:F52"/>
    <mergeCell ref="B43:F43"/>
    <mergeCell ref="I43:I47"/>
    <mergeCell ref="B44:F44"/>
    <mergeCell ref="B45:F45"/>
    <mergeCell ref="B46:F46"/>
    <mergeCell ref="B47:F47"/>
    <mergeCell ref="B58:F58"/>
    <mergeCell ref="I58:I62"/>
    <mergeCell ref="B59:F59"/>
    <mergeCell ref="B60:F60"/>
    <mergeCell ref="B61:F61"/>
    <mergeCell ref="B62:F62"/>
    <mergeCell ref="B53:H53"/>
    <mergeCell ref="I53:I57"/>
    <mergeCell ref="B54:F54"/>
    <mergeCell ref="B55:F55"/>
    <mergeCell ref="B56:F56"/>
    <mergeCell ref="B57:F57"/>
    <mergeCell ref="B68:F68"/>
    <mergeCell ref="I68:I72"/>
    <mergeCell ref="B69:F69"/>
    <mergeCell ref="B70:F70"/>
    <mergeCell ref="B71:F71"/>
    <mergeCell ref="B72:F72"/>
    <mergeCell ref="B63:F63"/>
    <mergeCell ref="I63:I67"/>
    <mergeCell ref="B64:F64"/>
    <mergeCell ref="B65:F65"/>
    <mergeCell ref="B66:F66"/>
    <mergeCell ref="B67:F67"/>
    <mergeCell ref="B78:F78"/>
    <mergeCell ref="I78:I82"/>
    <mergeCell ref="B79:F79"/>
    <mergeCell ref="B80:F80"/>
    <mergeCell ref="B81:F81"/>
    <mergeCell ref="B82:F82"/>
    <mergeCell ref="B73:F73"/>
    <mergeCell ref="I73:I77"/>
    <mergeCell ref="B74:F74"/>
    <mergeCell ref="B75:F75"/>
    <mergeCell ref="B76:F76"/>
    <mergeCell ref="B77:F77"/>
    <mergeCell ref="B92:F92"/>
    <mergeCell ref="B98:H98"/>
    <mergeCell ref="B83:F83"/>
    <mergeCell ref="I83:I87"/>
    <mergeCell ref="B84:F84"/>
    <mergeCell ref="B85:F85"/>
    <mergeCell ref="B86:F86"/>
    <mergeCell ref="B87:F87"/>
    <mergeCell ref="I98:I102"/>
    <mergeCell ref="B99:F99"/>
    <mergeCell ref="B100:F100"/>
    <mergeCell ref="B101:F101"/>
    <mergeCell ref="B102:F102"/>
    <mergeCell ref="I88:I92"/>
    <mergeCell ref="B94:F94"/>
    <mergeCell ref="B95:F95"/>
    <mergeCell ref="B96:F96"/>
    <mergeCell ref="B97:F97"/>
    <mergeCell ref="I93:I97"/>
    <mergeCell ref="B93:E93"/>
    <mergeCell ref="I103:I107"/>
    <mergeCell ref="B104:F104"/>
    <mergeCell ref="B105:F105"/>
    <mergeCell ref="B106:F106"/>
    <mergeCell ref="B113:F113"/>
    <mergeCell ref="I113:I117"/>
    <mergeCell ref="B114:F114"/>
    <mergeCell ref="B115:F115"/>
    <mergeCell ref="B116:F116"/>
    <mergeCell ref="B117:F117"/>
    <mergeCell ref="B107:F107"/>
    <mergeCell ref="B108:F108"/>
    <mergeCell ref="I108:I112"/>
    <mergeCell ref="B109:F109"/>
    <mergeCell ref="B110:F110"/>
    <mergeCell ref="B111:F111"/>
    <mergeCell ref="B112:F112"/>
    <mergeCell ref="I123:I127"/>
    <mergeCell ref="B124:F124"/>
    <mergeCell ref="B125:F125"/>
    <mergeCell ref="B126:F126"/>
    <mergeCell ref="B127:F127"/>
    <mergeCell ref="B118:F118"/>
    <mergeCell ref="I118:I122"/>
    <mergeCell ref="B119:F119"/>
    <mergeCell ref="B120:F120"/>
    <mergeCell ref="B121:F121"/>
    <mergeCell ref="B122:F122"/>
    <mergeCell ref="I133:I137"/>
    <mergeCell ref="B134:F134"/>
    <mergeCell ref="B135:F135"/>
    <mergeCell ref="B136:F136"/>
    <mergeCell ref="B137:F137"/>
    <mergeCell ref="B128:F128"/>
    <mergeCell ref="I128:I132"/>
    <mergeCell ref="B129:F129"/>
    <mergeCell ref="B130:F130"/>
    <mergeCell ref="B131:F131"/>
    <mergeCell ref="B132:F132"/>
    <mergeCell ref="I143:I147"/>
    <mergeCell ref="B144:F144"/>
    <mergeCell ref="B145:F145"/>
    <mergeCell ref="B146:F146"/>
    <mergeCell ref="B147:F147"/>
    <mergeCell ref="B138:F138"/>
    <mergeCell ref="I138:I142"/>
    <mergeCell ref="B139:F139"/>
    <mergeCell ref="B140:F140"/>
    <mergeCell ref="B141:F141"/>
    <mergeCell ref="B142:F142"/>
    <mergeCell ref="I153:I157"/>
    <mergeCell ref="B154:F154"/>
    <mergeCell ref="B155:F155"/>
    <mergeCell ref="B156:F156"/>
    <mergeCell ref="B157:F157"/>
    <mergeCell ref="B148:F148"/>
    <mergeCell ref="I148:I152"/>
    <mergeCell ref="B149:F149"/>
    <mergeCell ref="B150:F150"/>
    <mergeCell ref="B151:F151"/>
    <mergeCell ref="B152:F152"/>
    <mergeCell ref="I163:I167"/>
    <mergeCell ref="B164:F164"/>
    <mergeCell ref="B165:F165"/>
    <mergeCell ref="B166:F166"/>
    <mergeCell ref="B167:F167"/>
    <mergeCell ref="B158:F158"/>
    <mergeCell ref="I158:I162"/>
    <mergeCell ref="B159:F159"/>
    <mergeCell ref="B160:F160"/>
    <mergeCell ref="B161:F161"/>
    <mergeCell ref="B162:F162"/>
    <mergeCell ref="I173:I177"/>
    <mergeCell ref="B174:F174"/>
    <mergeCell ref="B175:F175"/>
    <mergeCell ref="B176:F176"/>
    <mergeCell ref="B177:F177"/>
    <mergeCell ref="B168:H168"/>
    <mergeCell ref="I168:I172"/>
    <mergeCell ref="B169:F169"/>
    <mergeCell ref="B170:F170"/>
    <mergeCell ref="B171:F171"/>
    <mergeCell ref="B172:F172"/>
    <mergeCell ref="I183:I187"/>
    <mergeCell ref="B184:F184"/>
    <mergeCell ref="B185:F185"/>
    <mergeCell ref="B186:F186"/>
    <mergeCell ref="B187:F187"/>
    <mergeCell ref="B178:F178"/>
    <mergeCell ref="I178:I182"/>
    <mergeCell ref="B179:F179"/>
    <mergeCell ref="B180:F180"/>
    <mergeCell ref="B181:F181"/>
    <mergeCell ref="B182:F182"/>
    <mergeCell ref="I193:I197"/>
    <mergeCell ref="B194:F194"/>
    <mergeCell ref="B195:F195"/>
    <mergeCell ref="B196:F196"/>
    <mergeCell ref="B197:F197"/>
    <mergeCell ref="B188:F188"/>
    <mergeCell ref="I188:I192"/>
    <mergeCell ref="B189:F189"/>
    <mergeCell ref="B190:F190"/>
    <mergeCell ref="B191:F191"/>
    <mergeCell ref="B192:F192"/>
    <mergeCell ref="I203:I207"/>
    <mergeCell ref="B204:F204"/>
    <mergeCell ref="B205:F205"/>
    <mergeCell ref="B206:F206"/>
    <mergeCell ref="B207:F207"/>
    <mergeCell ref="B198:H198"/>
    <mergeCell ref="I198:I202"/>
    <mergeCell ref="B199:F199"/>
    <mergeCell ref="B200:F200"/>
    <mergeCell ref="B201:F201"/>
    <mergeCell ref="B202:F202"/>
    <mergeCell ref="A236:F236"/>
    <mergeCell ref="B2:F2"/>
    <mergeCell ref="A1:I1"/>
    <mergeCell ref="A223:A226"/>
    <mergeCell ref="B223:F223"/>
    <mergeCell ref="I223:I226"/>
    <mergeCell ref="B224:F224"/>
    <mergeCell ref="B225:F225"/>
    <mergeCell ref="B226:F226"/>
    <mergeCell ref="B218:F218"/>
    <mergeCell ref="I218:I222"/>
    <mergeCell ref="B219:F219"/>
    <mergeCell ref="B220:F220"/>
    <mergeCell ref="B221:F221"/>
    <mergeCell ref="B222:F222"/>
    <mergeCell ref="B213:F213"/>
    <mergeCell ref="I213:I217"/>
    <mergeCell ref="B214:F214"/>
    <mergeCell ref="B215:F215"/>
    <mergeCell ref="B216:F216"/>
    <mergeCell ref="B217:F217"/>
    <mergeCell ref="B208:F208"/>
    <mergeCell ref="I208:I212"/>
    <mergeCell ref="B209:F209"/>
    <mergeCell ref="A233:F233"/>
    <mergeCell ref="A234:F234"/>
    <mergeCell ref="A232:E232"/>
    <mergeCell ref="A79:A89"/>
    <mergeCell ref="A228:F228"/>
    <mergeCell ref="A229:B229"/>
    <mergeCell ref="A235:F235"/>
    <mergeCell ref="B210:F210"/>
    <mergeCell ref="B211:F211"/>
    <mergeCell ref="B212:F212"/>
    <mergeCell ref="B203:F203"/>
    <mergeCell ref="B193:F193"/>
    <mergeCell ref="B183:F183"/>
    <mergeCell ref="B173:F173"/>
    <mergeCell ref="B163:F163"/>
    <mergeCell ref="B153:F153"/>
    <mergeCell ref="B143:F143"/>
    <mergeCell ref="B133:F133"/>
    <mergeCell ref="B123:H123"/>
    <mergeCell ref="B103:F103"/>
    <mergeCell ref="B88:F88"/>
    <mergeCell ref="B89:F89"/>
    <mergeCell ref="B90:F90"/>
    <mergeCell ref="B91:F91"/>
  </mergeCells>
  <pageMargins left="0.31496062992125984" right="0.31496062992125984" top="0.74803149606299213" bottom="0.74803149606299213" header="0.31496062992125984" footer="0.31496062992125984"/>
  <pageSetup paperSize="9" scale="55" fitToHeight="9" orientation="landscape" r:id="rId1"/>
  <rowBreaks count="6" manualBreakCount="6">
    <brk id="17" max="8" man="1"/>
    <brk id="47" max="8" man="1"/>
    <brk id="82" max="8" man="1"/>
    <brk id="122" max="8" man="1"/>
    <brk id="157" max="8" man="1"/>
    <brk id="19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tabSelected="1" view="pageBreakPreview" topLeftCell="A10" zoomScale="90" zoomScaleNormal="110" zoomScaleSheetLayoutView="90" workbookViewId="0">
      <selection activeCell="F4" sqref="F4"/>
    </sheetView>
  </sheetViews>
  <sheetFormatPr defaultRowHeight="15" x14ac:dyDescent="0.25"/>
  <cols>
    <col min="1" max="1" width="57.28515625" customWidth="1"/>
    <col min="2" max="2" width="18.42578125" customWidth="1"/>
    <col min="3" max="3" width="19.140625" customWidth="1"/>
    <col min="4" max="4" width="21.140625" customWidth="1"/>
    <col min="6" max="6" width="17.28515625" customWidth="1"/>
  </cols>
  <sheetData>
    <row r="1" spans="1:4" ht="60" customHeight="1" x14ac:dyDescent="0.25">
      <c r="A1" s="60" t="s">
        <v>46</v>
      </c>
      <c r="B1" s="2" t="s">
        <v>83</v>
      </c>
      <c r="C1" s="2" t="s">
        <v>84</v>
      </c>
    </row>
    <row r="2" spans="1:4" ht="35.1" customHeight="1" x14ac:dyDescent="0.25">
      <c r="A2" s="55" t="s">
        <v>67</v>
      </c>
      <c r="B2" s="56"/>
      <c r="C2" s="56"/>
    </row>
    <row r="3" spans="1:4" ht="15" customHeight="1" x14ac:dyDescent="0.25">
      <c r="A3" s="44" t="s">
        <v>1</v>
      </c>
      <c r="B3" s="63">
        <f>'МП 1_2024'!G4</f>
        <v>155108.66999999998</v>
      </c>
      <c r="C3" s="42">
        <f>'МП 1_2024'!H4</f>
        <v>36661.305570000004</v>
      </c>
      <c r="D3" s="37">
        <f>C3/B3*100</f>
        <v>23.635884164308809</v>
      </c>
    </row>
    <row r="4" spans="1:4" ht="15" customHeight="1" x14ac:dyDescent="0.25">
      <c r="A4" s="45" t="s">
        <v>2</v>
      </c>
      <c r="B4" s="48">
        <f>'МП 1_2024'!G5</f>
        <v>5166.2</v>
      </c>
      <c r="C4" s="48">
        <f>'МП 1_2024'!H5</f>
        <v>1106.5714599999999</v>
      </c>
      <c r="D4" s="37"/>
    </row>
    <row r="5" spans="1:4" ht="15" customHeight="1" x14ac:dyDescent="0.25">
      <c r="A5" s="45" t="s">
        <v>3</v>
      </c>
      <c r="B5" s="48">
        <f>'МП 1_2024'!G6</f>
        <v>98077.37</v>
      </c>
      <c r="C5" s="48">
        <f>'МП 1_2024'!H6</f>
        <v>22431.176540000004</v>
      </c>
      <c r="D5" s="37"/>
    </row>
    <row r="6" spans="1:4" ht="15" customHeight="1" x14ac:dyDescent="0.25">
      <c r="A6" s="45" t="s">
        <v>4</v>
      </c>
      <c r="B6" s="48">
        <f>'МП 1_2024'!G7</f>
        <v>51865.100000000006</v>
      </c>
      <c r="C6" s="48">
        <f>'МП 1_2024'!H7</f>
        <v>13123.557569999999</v>
      </c>
      <c r="D6" s="37"/>
    </row>
    <row r="7" spans="1:4" ht="35.1" customHeight="1" x14ac:dyDescent="0.25">
      <c r="A7" s="55" t="s">
        <v>68</v>
      </c>
      <c r="B7" s="56"/>
      <c r="C7" s="56"/>
    </row>
    <row r="8" spans="1:4" ht="15" customHeight="1" x14ac:dyDescent="0.25">
      <c r="A8" s="44" t="s">
        <v>1</v>
      </c>
      <c r="B8" s="50">
        <f>'МП 1_2024'!G54</f>
        <v>1048.2</v>
      </c>
      <c r="C8" s="51">
        <f>'МП 1_2024'!H54</f>
        <v>154.15965</v>
      </c>
      <c r="D8" s="37">
        <f>C8/B8*100</f>
        <v>14.707083571837435</v>
      </c>
    </row>
    <row r="9" spans="1:4" ht="15" customHeight="1" x14ac:dyDescent="0.25">
      <c r="A9" s="45" t="s">
        <v>2</v>
      </c>
      <c r="B9" s="49">
        <f>'МП 1_2024'!G55</f>
        <v>0</v>
      </c>
      <c r="C9" s="49">
        <f>'МП 1_2024'!H55</f>
        <v>0</v>
      </c>
      <c r="D9" s="37"/>
    </row>
    <row r="10" spans="1:4" ht="15" customHeight="1" x14ac:dyDescent="0.25">
      <c r="A10" s="45" t="s">
        <v>3</v>
      </c>
      <c r="B10" s="12">
        <f>'МП 1_2024'!G56</f>
        <v>60.2</v>
      </c>
      <c r="C10" s="43">
        <f>'МП 1_2024'!H56</f>
        <v>0</v>
      </c>
      <c r="D10" s="37"/>
    </row>
    <row r="11" spans="1:4" ht="15" customHeight="1" x14ac:dyDescent="0.25">
      <c r="A11" s="45" t="s">
        <v>4</v>
      </c>
      <c r="B11" s="12">
        <f>'МП 1_2024'!G57</f>
        <v>988</v>
      </c>
      <c r="C11" s="43">
        <f>'МП 1_2024'!H57</f>
        <v>154.15965</v>
      </c>
      <c r="D11" s="37"/>
    </row>
    <row r="12" spans="1:4" ht="35.1" customHeight="1" x14ac:dyDescent="0.25">
      <c r="A12" s="55" t="s">
        <v>69</v>
      </c>
      <c r="B12" s="56"/>
      <c r="C12" s="56"/>
    </row>
    <row r="13" spans="1:4" ht="15" customHeight="1" x14ac:dyDescent="0.25">
      <c r="A13" s="44" t="s">
        <v>1</v>
      </c>
      <c r="B13" s="51">
        <f>'МП 1_2024'!G99</f>
        <v>68196.81</v>
      </c>
      <c r="C13" s="51">
        <f>'МП 1_2024'!H99</f>
        <v>14620.698060000001</v>
      </c>
      <c r="D13" s="37">
        <f>C13/B13*100</f>
        <v>21.43897648585029</v>
      </c>
    </row>
    <row r="14" spans="1:4" ht="15" customHeight="1" x14ac:dyDescent="0.25">
      <c r="A14" s="46" t="s">
        <v>2</v>
      </c>
      <c r="B14" s="43">
        <f>'МП 1_2024'!G100</f>
        <v>7472.0241500000002</v>
      </c>
      <c r="C14" s="43">
        <f>'МП 1_2024'!H100</f>
        <v>1828.3171600000001</v>
      </c>
    </row>
    <row r="15" spans="1:4" ht="15" customHeight="1" x14ac:dyDescent="0.25">
      <c r="A15" s="46" t="s">
        <v>3</v>
      </c>
      <c r="B15" s="43">
        <f>'МП 1_2024'!G101</f>
        <v>24734.28585</v>
      </c>
      <c r="C15" s="43">
        <f>'МП 1_2024'!H101</f>
        <v>4957.0913999999993</v>
      </c>
    </row>
    <row r="16" spans="1:4" ht="15" customHeight="1" x14ac:dyDescent="0.25">
      <c r="A16" s="46" t="s">
        <v>4</v>
      </c>
      <c r="B16" s="43">
        <f>'МП 1_2024'!G102</f>
        <v>35990.5</v>
      </c>
      <c r="C16" s="43">
        <f>'МП 1_2024'!H102</f>
        <v>7835.2895000000008</v>
      </c>
      <c r="D16" s="37"/>
    </row>
    <row r="17" spans="1:6" ht="49.5" customHeight="1" x14ac:dyDescent="0.25">
      <c r="A17" s="55" t="s">
        <v>70</v>
      </c>
      <c r="B17" s="56"/>
      <c r="C17" s="56"/>
    </row>
    <row r="18" spans="1:6" ht="15" customHeight="1" x14ac:dyDescent="0.25">
      <c r="A18" s="44" t="s">
        <v>1</v>
      </c>
      <c r="B18" s="51">
        <f>'МП 1_2024'!G124</f>
        <v>101897.90053</v>
      </c>
      <c r="C18" s="51">
        <f>'МП 1_2024'!H124</f>
        <v>17657.410499999998</v>
      </c>
      <c r="D18" s="37">
        <f>C18/B18*100</f>
        <v>17.328532195618141</v>
      </c>
    </row>
    <row r="19" spans="1:6" ht="15" customHeight="1" x14ac:dyDescent="0.25">
      <c r="A19" s="45" t="s">
        <v>2</v>
      </c>
      <c r="B19" s="49">
        <f>'МП 1_2024'!G125</f>
        <v>0</v>
      </c>
      <c r="C19" s="49">
        <f>'МП 1_2024'!H125</f>
        <v>0</v>
      </c>
    </row>
    <row r="20" spans="1:6" ht="15" customHeight="1" x14ac:dyDescent="0.25">
      <c r="A20" s="45" t="s">
        <v>3</v>
      </c>
      <c r="B20" s="49">
        <f>'МП 1_2024'!G126</f>
        <v>84156</v>
      </c>
      <c r="C20" s="43">
        <f>'МП 1_2024'!H126</f>
        <v>15595.531999999999</v>
      </c>
      <c r="D20" s="37"/>
    </row>
    <row r="21" spans="1:6" ht="15" customHeight="1" x14ac:dyDescent="0.25">
      <c r="A21" s="45" t="s">
        <v>4</v>
      </c>
      <c r="B21" s="43">
        <f>'МП 1_2024'!G127</f>
        <v>17741.900529999999</v>
      </c>
      <c r="C21" s="43">
        <f>'МП 1_2024'!H127</f>
        <v>2061.8784999999998</v>
      </c>
      <c r="D21" s="37"/>
    </row>
    <row r="22" spans="1:6" ht="35.1" customHeight="1" x14ac:dyDescent="0.25">
      <c r="A22" s="55" t="s">
        <v>71</v>
      </c>
      <c r="B22" s="56"/>
      <c r="C22" s="56"/>
    </row>
    <row r="23" spans="1:6" ht="15" customHeight="1" x14ac:dyDescent="0.25">
      <c r="A23" s="44" t="s">
        <v>36</v>
      </c>
      <c r="B23" s="51">
        <f>'МП 1_2024'!G169</f>
        <v>39709.11</v>
      </c>
      <c r="C23" s="51">
        <f>'МП 1_2024'!H169</f>
        <v>11238.094649999999</v>
      </c>
      <c r="D23" s="37">
        <f>C23/B23*100</f>
        <v>28.301048928067136</v>
      </c>
      <c r="F23" s="39"/>
    </row>
    <row r="24" spans="1:6" ht="15" customHeight="1" x14ac:dyDescent="0.25">
      <c r="A24" s="45" t="s">
        <v>2</v>
      </c>
      <c r="B24" s="49">
        <f>'МП 1_2024'!G170</f>
        <v>1.7</v>
      </c>
      <c r="C24" s="49">
        <f>'МП 1_2024'!H170</f>
        <v>0</v>
      </c>
      <c r="D24" s="37"/>
    </row>
    <row r="25" spans="1:6" ht="15" customHeight="1" x14ac:dyDescent="0.25">
      <c r="A25" s="45" t="s">
        <v>3</v>
      </c>
      <c r="B25" s="62">
        <f>'МП 1_2024'!G171</f>
        <v>15023.51</v>
      </c>
      <c r="C25" s="62">
        <f>'МП 1_2024'!H171</f>
        <v>3437.1790000000001</v>
      </c>
      <c r="D25" s="37"/>
    </row>
    <row r="26" spans="1:6" ht="15" customHeight="1" x14ac:dyDescent="0.25">
      <c r="A26" s="45" t="s">
        <v>4</v>
      </c>
      <c r="B26" s="62">
        <f>'МП 1_2024'!G172</f>
        <v>24683.9</v>
      </c>
      <c r="C26" s="62">
        <f>'МП 1_2024'!H172</f>
        <v>7800.9156499999999</v>
      </c>
      <c r="D26" s="37"/>
    </row>
    <row r="27" spans="1:6" ht="34.5" customHeight="1" x14ac:dyDescent="0.25">
      <c r="A27" s="55" t="s">
        <v>72</v>
      </c>
      <c r="B27" s="56"/>
      <c r="C27" s="56"/>
    </row>
    <row r="28" spans="1:6" ht="15" customHeight="1" x14ac:dyDescent="0.25">
      <c r="A28" s="44" t="s">
        <v>1</v>
      </c>
      <c r="B28" s="57">
        <f>'МП 1_2024'!G199</f>
        <v>31537.200000000001</v>
      </c>
      <c r="C28" s="57">
        <f>'МП 1_2024'!H199</f>
        <v>7414.9316999999992</v>
      </c>
      <c r="D28" s="37">
        <f>C28/B28*100</f>
        <v>23.511699516761155</v>
      </c>
    </row>
    <row r="29" spans="1:6" ht="15" customHeight="1" x14ac:dyDescent="0.25">
      <c r="A29" s="45" t="s">
        <v>2</v>
      </c>
      <c r="B29" s="58">
        <f>'МП 1_2024'!G200</f>
        <v>0</v>
      </c>
      <c r="C29" s="58">
        <f>'МП 1_2024'!H200</f>
        <v>0</v>
      </c>
      <c r="D29" s="37"/>
    </row>
    <row r="30" spans="1:6" ht="15" customHeight="1" x14ac:dyDescent="0.25">
      <c r="A30" s="45" t="s">
        <v>3</v>
      </c>
      <c r="B30" s="58">
        <f>'МП 1_2024'!G201</f>
        <v>1486</v>
      </c>
      <c r="C30" s="58">
        <f>'МП 1_2024'!H201</f>
        <v>371.4</v>
      </c>
      <c r="D30" s="37"/>
    </row>
    <row r="31" spans="1:6" ht="15" customHeight="1" x14ac:dyDescent="0.25">
      <c r="A31" s="45" t="s">
        <v>4</v>
      </c>
      <c r="B31" s="58">
        <f>'МП 1_2024'!G202</f>
        <v>30051.200000000001</v>
      </c>
      <c r="C31" s="58">
        <f>'МП 1_2024'!H202</f>
        <v>7043.5316999999995</v>
      </c>
      <c r="D31" s="37"/>
    </row>
    <row r="32" spans="1:6" ht="41.25" customHeight="1" x14ac:dyDescent="0.25">
      <c r="A32" s="54" t="s">
        <v>47</v>
      </c>
      <c r="B32" s="52">
        <f>B33+B34+B35</f>
        <v>397497.89053000003</v>
      </c>
      <c r="C32" s="52">
        <f>C33+C34+C35</f>
        <v>87746.600130000006</v>
      </c>
      <c r="D32" s="41">
        <f>C32/B32*100</f>
        <v>22.074733532045645</v>
      </c>
      <c r="F32" s="39"/>
    </row>
    <row r="33" spans="1:6" ht="15" customHeight="1" x14ac:dyDescent="0.25">
      <c r="A33" s="47" t="s">
        <v>2</v>
      </c>
      <c r="B33" s="53">
        <f t="shared" ref="B33:C35" si="0">B4+B9+B14+B19+B24+B29</f>
        <v>12639.924150000001</v>
      </c>
      <c r="C33" s="53">
        <f t="shared" si="0"/>
        <v>2934.8886199999997</v>
      </c>
      <c r="D33" s="41"/>
      <c r="F33" s="39"/>
    </row>
    <row r="34" spans="1:6" ht="15" customHeight="1" x14ac:dyDescent="0.25">
      <c r="A34" s="47" t="s">
        <v>3</v>
      </c>
      <c r="B34" s="53">
        <f t="shared" si="0"/>
        <v>223537.36585</v>
      </c>
      <c r="C34" s="53">
        <f t="shared" si="0"/>
        <v>46792.378940000002</v>
      </c>
      <c r="D34" s="41"/>
      <c r="F34" s="39"/>
    </row>
    <row r="35" spans="1:6" ht="15" customHeight="1" x14ac:dyDescent="0.25">
      <c r="A35" s="47" t="s">
        <v>4</v>
      </c>
      <c r="B35" s="53">
        <f t="shared" si="0"/>
        <v>161320.60053000003</v>
      </c>
      <c r="C35" s="53">
        <f t="shared" si="0"/>
        <v>38019.332569999999</v>
      </c>
      <c r="D35" s="41"/>
      <c r="F35" s="39"/>
    </row>
  </sheetData>
  <pageMargins left="0.9055118110236221" right="0.31496062992125984"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МП 1_2024</vt:lpstr>
      <vt:lpstr>СВОД</vt:lpstr>
      <vt:lpstr>'МП 1_2024'!Область_печати</vt:lpstr>
      <vt:lpstr>СВОД!Область_печати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2024-04-24T05:47:25Z</dcterms:modified>
</cp:coreProperties>
</file>