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2135"/>
  </bookViews>
  <sheets>
    <sheet name="МП 2_2024" sheetId="1" r:id="rId1"/>
    <sheet name="СВОД" sheetId="3" r:id="rId2"/>
  </sheets>
  <definedNames>
    <definedName name="_xlnm.Print_Area" localSheetId="0">'МП 2_2024'!$A$1:$I$236</definedName>
    <definedName name="_xlnm.Print_Area" localSheetId="1">СВОД!$A$1:$C$35</definedName>
  </definedNames>
  <calcPr calcId="145621"/>
</workbook>
</file>

<file path=xl/calcChain.xml><?xml version="1.0" encoding="utf-8"?>
<calcChain xmlns="http://schemas.openxmlformats.org/spreadsheetml/2006/main">
  <c r="G169" i="1" l="1"/>
  <c r="H74" i="1" l="1"/>
  <c r="G29" i="1" l="1"/>
  <c r="G171" i="1" l="1"/>
  <c r="G194" i="1"/>
  <c r="H127" i="1" l="1"/>
  <c r="C11" i="3" l="1"/>
  <c r="C10" i="3"/>
  <c r="H55" i="1"/>
  <c r="G57" i="1"/>
  <c r="G54" i="1" s="1"/>
  <c r="G56" i="1"/>
  <c r="G55" i="1"/>
  <c r="G94" i="1"/>
  <c r="G164" i="1"/>
  <c r="H164" i="1"/>
  <c r="G159" i="1"/>
  <c r="H159" i="1"/>
  <c r="G154" i="1"/>
  <c r="H154" i="1"/>
  <c r="G134" i="1"/>
  <c r="H134" i="1"/>
  <c r="G129" i="1"/>
  <c r="H129" i="1"/>
  <c r="G6" i="1"/>
  <c r="B5" i="3" s="1"/>
  <c r="B15" i="3"/>
  <c r="B25" i="3"/>
  <c r="G201" i="1"/>
  <c r="B30" i="3" s="1"/>
  <c r="G126" i="1"/>
  <c r="B20" i="3" s="1"/>
  <c r="B10" i="3"/>
  <c r="G7" i="1"/>
  <c r="B16" i="3"/>
  <c r="B26" i="3"/>
  <c r="G202" i="1"/>
  <c r="B31" i="3" s="1"/>
  <c r="G127" i="1"/>
  <c r="B21" i="3" s="1"/>
  <c r="G5" i="1"/>
  <c r="B4" i="3" s="1"/>
  <c r="B14" i="3"/>
  <c r="G170" i="1"/>
  <c r="B9" i="3"/>
  <c r="H6" i="1"/>
  <c r="C5" i="3" s="1"/>
  <c r="C15" i="3"/>
  <c r="H171" i="1"/>
  <c r="C25" i="3" s="1"/>
  <c r="H201" i="1"/>
  <c r="C30" i="3" s="1"/>
  <c r="H126" i="1"/>
  <c r="C20" i="3" s="1"/>
  <c r="H7" i="1"/>
  <c r="C6" i="3" s="1"/>
  <c r="C16" i="3"/>
  <c r="H172" i="1"/>
  <c r="C26" i="3" s="1"/>
  <c r="H202" i="1"/>
  <c r="C31" i="3" s="1"/>
  <c r="C21" i="3"/>
  <c r="H5" i="1"/>
  <c r="C4" i="3" s="1"/>
  <c r="C14" i="3"/>
  <c r="H170" i="1"/>
  <c r="C24" i="3" s="1"/>
  <c r="C9" i="3"/>
  <c r="G174" i="1"/>
  <c r="H14" i="1"/>
  <c r="H9" i="1"/>
  <c r="H219" i="1"/>
  <c r="G219" i="1"/>
  <c r="H214" i="1"/>
  <c r="G214" i="1"/>
  <c r="H209" i="1"/>
  <c r="G209" i="1"/>
  <c r="H204" i="1"/>
  <c r="G204" i="1"/>
  <c r="H200" i="1"/>
  <c r="C29" i="3" s="1"/>
  <c r="G200" i="1"/>
  <c r="B29" i="3" s="1"/>
  <c r="H194" i="1"/>
  <c r="H189" i="1"/>
  <c r="G189" i="1"/>
  <c r="H184" i="1"/>
  <c r="G184" i="1"/>
  <c r="H179" i="1"/>
  <c r="G179" i="1"/>
  <c r="H174" i="1"/>
  <c r="H149" i="1"/>
  <c r="G149" i="1"/>
  <c r="H144" i="1"/>
  <c r="G144" i="1"/>
  <c r="H139" i="1"/>
  <c r="G139" i="1"/>
  <c r="H125" i="1"/>
  <c r="G125" i="1"/>
  <c r="H89" i="1"/>
  <c r="G89" i="1"/>
  <c r="G84" i="1"/>
  <c r="G79" i="1"/>
  <c r="G74" i="1"/>
  <c r="G69" i="1"/>
  <c r="H64" i="1"/>
  <c r="G64" i="1"/>
  <c r="G59" i="1"/>
  <c r="H49" i="1"/>
  <c r="G49" i="1"/>
  <c r="H44" i="1"/>
  <c r="G44" i="1"/>
  <c r="H39" i="1"/>
  <c r="G39" i="1"/>
  <c r="H34" i="1"/>
  <c r="G34" i="1"/>
  <c r="H29" i="1"/>
  <c r="H24" i="1"/>
  <c r="G24" i="1"/>
  <c r="H19" i="1"/>
  <c r="G19" i="1"/>
  <c r="G14" i="1"/>
  <c r="G9" i="1"/>
  <c r="J159" i="1" l="1"/>
  <c r="J154" i="1"/>
  <c r="J134" i="1"/>
  <c r="B24" i="3"/>
  <c r="B23" i="3"/>
  <c r="G199" i="1"/>
  <c r="B28" i="3" s="1"/>
  <c r="G224" i="1"/>
  <c r="J129" i="1"/>
  <c r="C8" i="3"/>
  <c r="H124" i="1"/>
  <c r="C18" i="3" s="1"/>
  <c r="B19" i="3"/>
  <c r="C19" i="3"/>
  <c r="C33" i="3" s="1"/>
  <c r="H199" i="1"/>
  <c r="H169" i="1"/>
  <c r="C23" i="3" s="1"/>
  <c r="H224" i="1"/>
  <c r="J164" i="1"/>
  <c r="G124" i="1"/>
  <c r="B13" i="3"/>
  <c r="C13" i="3"/>
  <c r="B34" i="3"/>
  <c r="C34" i="3"/>
  <c r="C35" i="3"/>
  <c r="B8" i="3"/>
  <c r="B11" i="3"/>
  <c r="G226" i="1"/>
  <c r="H226" i="1"/>
  <c r="B6" i="3"/>
  <c r="H225" i="1"/>
  <c r="H4" i="1"/>
  <c r="C3" i="3" s="1"/>
  <c r="G225" i="1"/>
  <c r="G4" i="1"/>
  <c r="B33" i="3" l="1"/>
  <c r="J224" i="1"/>
  <c r="D8" i="3"/>
  <c r="J54" i="1"/>
  <c r="D23" i="3"/>
  <c r="J199" i="1"/>
  <c r="C28" i="3"/>
  <c r="D28" i="3" s="1"/>
  <c r="J169" i="1"/>
  <c r="J124" i="1"/>
  <c r="B18" i="3"/>
  <c r="D13" i="3"/>
  <c r="J99" i="1"/>
  <c r="C32" i="3"/>
  <c r="H223" i="1"/>
  <c r="B35" i="3"/>
  <c r="B32" i="3" s="1"/>
  <c r="F28" i="3" s="1"/>
  <c r="J226" i="1"/>
  <c r="B3" i="3"/>
  <c r="J4" i="1"/>
  <c r="G223" i="1"/>
  <c r="J225" i="1"/>
  <c r="D3" i="3" l="1"/>
  <c r="F3" i="3"/>
  <c r="F23" i="3"/>
  <c r="F8" i="3"/>
  <c r="F13" i="3"/>
  <c r="D18" i="3"/>
  <c r="F18" i="3"/>
  <c r="D32" i="3"/>
  <c r="J223" i="1"/>
</calcChain>
</file>

<file path=xl/sharedStrings.xml><?xml version="1.0" encoding="utf-8"?>
<sst xmlns="http://schemas.openxmlformats.org/spreadsheetml/2006/main" count="387" uniqueCount="111">
  <si>
    <t>5.</t>
  </si>
  <si>
    <t>Объем ассигнований всего, в т.ч. за счет</t>
  </si>
  <si>
    <t>- федерального бюджета</t>
  </si>
  <si>
    <t>- областного бюджета</t>
  </si>
  <si>
    <t>- районного бюджета</t>
  </si>
  <si>
    <t>1. Направление "Развитие системы дошкольного образования"</t>
  </si>
  <si>
    <t>х</t>
  </si>
  <si>
    <t>2. Направление "Развитие системы общего образования"</t>
  </si>
  <si>
    <t>3. Направление "Развитие системы дополнительного образования"</t>
  </si>
  <si>
    <t>4. Направление "Организация отдыха детей в каникулярное время"</t>
  </si>
  <si>
    <t>5. Направление "Организация временного трудоустройства несовершеннолетних граждан"</t>
  </si>
  <si>
    <t>6. Направление "Обеспечените государственных гарантий содержания и социальных прав детей-сирот, оставшихся без попечительства"</t>
  </si>
  <si>
    <t>7. Направление "Реализация государственных функций, связанных с общегосударственным управлением"</t>
  </si>
  <si>
    <t>8. Направление "Социальное обеспечение в сфере образования"</t>
  </si>
  <si>
    <t>9. Направление "Оптимизация структуры муниципальной сети образовательных учреждений с учетом демографических и социально- экономических условий"</t>
  </si>
  <si>
    <t>3.</t>
  </si>
  <si>
    <t>2. Направление "Обеспечение жильем молодых семей"</t>
  </si>
  <si>
    <t>3. Направление "Развитие физической культуры и спорта"</t>
  </si>
  <si>
    <t>4. Направление "Профилактика безнадзорности и правонарушений несовершеннолетних"</t>
  </si>
  <si>
    <t>5. Направление "Профилактика правонарушений"</t>
  </si>
  <si>
    <t>6. Направление "Меры противодействия немедицинскому потреблению наркотических средств"</t>
  </si>
  <si>
    <t>7. Направление "Содействие социально ориентированным НКО"</t>
  </si>
  <si>
    <t>1. Направление "Развитие МКУК " Централизованная библиотечная система"</t>
  </si>
  <si>
    <t>2. Направление "Развитие МКУК "Районный центр народного творчества"</t>
  </si>
  <si>
    <t>3. Направление "Развитие МКОУ ДОД "Детская школа искусств"</t>
  </si>
  <si>
    <t>4. Направление "Реализация государственных функций, связанных с общегосударственным управлением"</t>
  </si>
  <si>
    <t>2.</t>
  </si>
  <si>
    <t>1. Направление"Модернизация и реформироование жилищно- коммунального хозяйства"</t>
  </si>
  <si>
    <t>2. Направление "Развитие дорожного хозяйства"</t>
  </si>
  <si>
    <t>3. Направление  "Развитие жилищного строительства"</t>
  </si>
  <si>
    <t>4. Направление  "Энергосбережение и повышение энергоэффективности"</t>
  </si>
  <si>
    <t>5. Направление "Безопасность дорожного движения"</t>
  </si>
  <si>
    <t>6. Направление "Создание благоприятных условий для развития хозяйственной деятельности,предприятий, оказывающих услуги по пассажирским перевозкам"</t>
  </si>
  <si>
    <t>7. Направление "Предупреждение и ликвидация чрезвычайных ситуаций"</t>
  </si>
  <si>
    <t>8. Направление  "Экологические и природоохранные мероприятия"</t>
  </si>
  <si>
    <t>1.</t>
  </si>
  <si>
    <t>Объем ассигнований всего, в т.ч. за счет:</t>
  </si>
  <si>
    <t>1. Направление "Развитие муниципальной службы"</t>
  </si>
  <si>
    <t>2. Направление "Противодействие коррупции в Нагорском районе"</t>
  </si>
  <si>
    <t>3. Направление "Управление муниципальным имуществом"</t>
  </si>
  <si>
    <t>4. Направление "Развитие малого и среднего предпринимательства"</t>
  </si>
  <si>
    <t>7.</t>
  </si>
  <si>
    <t>4.</t>
  </si>
  <si>
    <t>1. Отдельное мероприятие "Реализация бюджетного процесса"</t>
  </si>
  <si>
    <t>2. Отдельное мероприятие "Управление муниципальным долгом Нагорского района"</t>
  </si>
  <si>
    <t>4. Отдельное мероприятие "Предоставление межбюджетных трансфертов местным бюджетам  поселений из бюджета муниципального района"</t>
  </si>
  <si>
    <t>Наименование программы и источники финансирования</t>
  </si>
  <si>
    <t>ИТОГО объем ассигнований по муниципальным программам, 
в т.ч. за счет:</t>
  </si>
  <si>
    <t xml:space="preserve">  </t>
  </si>
  <si>
    <t xml:space="preserve"> </t>
  </si>
  <si>
    <t>Согласовано</t>
  </si>
  <si>
    <t>Исполнитель</t>
  </si>
  <si>
    <t xml:space="preserve">и работы с малым бизнесом       </t>
  </si>
  <si>
    <t>"Управление муниципальными финансами и 
регулирование межбюджетных отношений Нагорского района"</t>
  </si>
  <si>
    <t>"Совершенствование организации муниципального управления Нагорского района"</t>
  </si>
  <si>
    <t>"Создание безопасных и благоприятных условий жизнедеятельности 
в Нагорском районе"</t>
  </si>
  <si>
    <t>"Развитие культуры Нагорского района"</t>
  </si>
  <si>
    <t>"Развитие образования Нагорского района"</t>
  </si>
  <si>
    <t>"Социальная политика и профилактика правонарушений 
в Нагорском районе"</t>
  </si>
  <si>
    <t>№
 п/п</t>
  </si>
  <si>
    <t>Мероприятия, 
в рамках которых освоены средства</t>
  </si>
  <si>
    <t>Расходы по смете финансового управления администрации Нагорского района.</t>
  </si>
  <si>
    <t>Предоставление дотаций на выравнивание бюджетной обеспеченности поселениям Нагорского района.</t>
  </si>
  <si>
    <t>5. Направление "Организация выполнения полномочий органов местного самоуправления"</t>
  </si>
  <si>
    <t>3. Отдельное мероприятие "Выравнивание финансовых воз-можностей поселений Нагорского района по осуществлению по-селениями района полномочий по решению вопросов местного значения"</t>
  </si>
  <si>
    <t>Развитие образования Нагорского района</t>
  </si>
  <si>
    <t>Социальная политика и профилактика правонарушений 
в Нагорском районе</t>
  </si>
  <si>
    <t>Развитие культуры Нагорского района</t>
  </si>
  <si>
    <t>Создание безопасных и благоприятных условий жизнедеятельности 
в Нагорском районе</t>
  </si>
  <si>
    <t>Совершенствование организации муниципального управления Нагорского района</t>
  </si>
  <si>
    <t>Управление муниципальными финансами и 
регулирование межбюджетных отношений Нагорского района</t>
  </si>
  <si>
    <t>1. Выплата заработной платы;
2. Общехозяйственные и коммунальные расходы;
3. Услуги связи;
4. Расходы на ГСМ;
5. Транспортные расходы.</t>
  </si>
  <si>
    <t>1. Направление "Молодежь Нагорского района"</t>
  </si>
  <si>
    <t>8. Направление "Поддержка военнослужащих специальной военной операции и членов их семей"</t>
  </si>
  <si>
    <t>О.В. Двоеглазова</t>
  </si>
  <si>
    <t>Заместитель главы администрации по экономике и муниципальной собственности</t>
  </si>
  <si>
    <t>Заработная плата сотрудникам ЕДДС, материальный резервный фонд на случай ЧС.</t>
  </si>
  <si>
    <t>Предусмотрено 
на 2024 год 
(тыс. руб)</t>
  </si>
  <si>
    <t xml:space="preserve">Приобретение ГСМ для обеспечения профилактических рейдов. </t>
  </si>
  <si>
    <t>Приобретение ГСМ для обеспечения профилактических рейдов. Изготовление печатной продукции</t>
  </si>
  <si>
    <t>Изготовление информационных материалов.</t>
  </si>
  <si>
    <t xml:space="preserve">Главный спенциалист отдела экономики </t>
  </si>
  <si>
    <t xml:space="preserve">  - Организация отдыха и оздоровления  детей в каникулярное время в лагерях с дневным пребыванием (в 2024 году в летних лагерях при 5 сельских школах отдохнуло 204 учащихся, в том числе 143 ребенка, находящихся в трудной жизненной ситуации) . </t>
  </si>
  <si>
    <t>Заработная плата с начислениями, коммунальные услуги , командировочные расходы, подписка , приобретение книжного фонда , комплектование книжных фондов библиотек , прочие расходы (обучение по пожарной безопасности, услуги связи, интернет , ана объектов, техническое обслуживание технических средств охраны, приобретение хозяйственных товаров, канцелярских товаров, строительных материалов, ГСМ на распиловку дров, топливных дров,  заправка и ремонт картриджей, договора на распиловку и колку дров, договора по огребке крыши зданий, текущий ремонт зданий).</t>
  </si>
  <si>
    <t>Заработная плата с начислениями, коммунальные услуги, командировочные расходы, прочие расходы (обучение по пожарной безопасности, услуги связи, интернет, охрана объектов, техническое обслуживание технических средств охраны, приобретение хозяйственных товаров, канцелярских товаров, строительных материалов, ГСМ, запасных частей для автомашины, топливных дров,  заправка и ремонт картриджей, услуги по организации и проведению заочных конкурсов, продление лицензии, ОСАГО, ГЛОНАСС, договора на распиловку и колку дров, договора по огребке крыши зданий, текущий ремонт зданий, капитальный ремонт здания Шевырталовского СДК в рамках нацпроекта).</t>
  </si>
  <si>
    <t>Заработная плата с начислениями, коммунальные услуги , командировочные расходы, прочие расходы (обучение по пожарной безопасности, услуги связи, приобретение программных продуктов,  приобретение хозяйственных товаров, канцелярских товаров, строительных материалов, основных средств, заправка и ремонт картриджей).</t>
  </si>
  <si>
    <t>Заработная плата с начислениями, командировочные расходы, прочие расходы (обучение по пожарной безопасности, по 44-ФЗ, по охране труда, периодический медосмотр работников, интернет, связь, приобретение и сопровождение программных продуктов,  приобретение хозяйственных товаров, канцелярских товаров, заправка и ремонт картриджей, приобретение орг техники).</t>
  </si>
  <si>
    <t>Приобретение дров колотых для  семей  участников СВО, приобретение подарков для  жен  и матерей участников СВО. Приобретение цветов и венков при проведении памятных мероприятий.</t>
  </si>
  <si>
    <t>Начальник отдела бюджетно-аналитической работы</t>
  </si>
  <si>
    <t>Исполнено 
за 2024 год
(тыс. руб)</t>
  </si>
  <si>
    <t>Данные о ходе выполнения муниципальных программ за 2024 год</t>
  </si>
  <si>
    <t>Предоставление межбюджетных трансфертов местным бюджетам поселений из бюджета муниципального района: достижение показателей деятельности органов исполнительной власти (органов местного самоуправления) Кировской области, дотации на сбалансированность поселений.</t>
  </si>
  <si>
    <t xml:space="preserve"> - обеспечение организации предоставления дошкольного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игрушек, хоз.товаров, командировочные расходы, прочие расходы);                                                                                                                                                                                                                                                                    - развитие кадрового потенциала системы дошкольного образования (выплата заработной платы работникам дошкольных образовательных учреждений, и начислений на заработную плату);                                                                                                                                                                 - организация питания в муниципальных дошкольных образовательных учреждениях (приобретение продуктов питания);                                                                                                                                                                                                                                - обеспечение антитеррористической защищенности образовательных учреждений. За 2024 год проведены расходы на сумму 57,1 тыс. рублей (обслуживание тревожных кнопок);                                                                                                                                                                                                                     - обеспечение пожарной безопасности. За 2024 год проведены расходы на сумму 310,2 тыс. рублей (техническое обслуживание пожарной сигнализации, оборудования для передачи извещения о пожаре, ремонт пожарной сигнализации);                                                                                                                                                                                                                                    - мероприятия по выполнению предписаний надзорных органов и приведение зданий в соответствие с требованиями, предъявляемыми к безопасности учреждений. За 2024 год расходы проведены на сумму 517,9 тыс. рублей (обследование технического состояния зданий дошкольных образовательных учреждений, выполнение предписаний надзорных органов);                                                                                                                                                                                                            - обеспечение санитарно-эпидемиологического состояния. За 2024 год проведены расходы на сумму 55,3 тыс. рублей (дератизация, аккарицидные обработки);                                                                                                                                                                                                                                                                                                                                                                                                                                                                                                                                                 - подготовка учреждений к новому учебному году. За 2024 год расходы проведены на сумму 489,5 тыс. рублей (текущий и косметический ремонт).                                                                                                                                                                                                                      - устройство карнизного свеса по периметру крыши здания МКДОУ д/с № 2 пгт. Нагорск. В 2024 году расходы проведены на сумму 400,8 тыс. рублей.       </t>
  </si>
  <si>
    <t xml:space="preserve"> - организация питания в муниципальных общеобразовательных учреждениях (приобретение продуктов питания);                                                                                                                                                                                                                                                                                                                                                                                                                                                                -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За 2024 год 41 педагогических работника получили вознагрждение за классное руководство. Выплаты произведены в сумме 6300,5 тыс. рублей.                                                                                                                                                                                                     - организация бесплатного горячего питания обучающихся, получающих начальное общее образование в муниципальных образовательных организациях. Расходы за 2024 год проведены на сумму 683,9 тыс. рублей (на 60 учащихся 1-4 классов);                                                                                                                                                                                                                                - обеспечение антитеррористической защищенности образовательных учреждений. За 2024 год проведены расходы на сумму 73,8 тыс. рублей (обслуживание тревожных кнопок);                                                                                                                                                                                                                                                    - обеспечение пожарной безопасности. За 2024 год проведены расходы на сумму 480,1 тыс. рублей (техническое обслуживание пожарной сигнализации, оборудования для передачи извещения о пожаре, ремонт пожарной сигнализации);                                                                                                                                                                                                                                                                          - мероприятия по выполнению предписаний надзорных органов и приведение зданий в соответствие с требованиями, предъявляемыми к безопасности учреждений. За 2024 год расходы проведены на сумму 2626,4 тыс. рублей (обследование технического состояния зданий общеобразовательных учреждений, монтаж системы АПС и СОУЭ);                                                                                                                                                                                    - обеспечение санитарно-эпидемиологического состояния. За 2024 год расходы проведены на сумму  88,5 тыс. рублей (дератизация, аккарицидные обработки);                                                                                                                                                                                                                                                                                                                                                                                                                                                                                                                                                                       - подготовка учреждений к новому учебному году. За 2024 год расходы проведены на сумму 1857,2 тыс. рублей (ремонт котельных, текущий и косметический ремонт);                                                                                                                                                                                              - мероприятия по подготовке образовательного пространства в муниципальных общеобразовательных организациях, на базе которых создаются центры образования естественно - научной и технологической направленности "Точка роста". В 2024 году проведены расходы на сумму 606,2 тыс. рублей (подготовка помещений в МКОУ СОШ п. Орлецы и МКОУ ООШ с. Мулино, на базе которых планируется создание центра "Точка роста");                                                                                                                                                                                                                          - предоставление бесплатного горячего питания детям участников специальной военной операции. За 2024 год проведены расходы на сумму 66,5 тыс. рублей (организовано бесплатное питание 4 детям участников СВО, учащихся в общеобразовательных учреждениях);                                                                                                                                                                                                         - мероприятия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За 2024 год проведены расходы на сумму 635,4 тыс. рублей (выплачена заработная плата советникам директоров в 5 муниципальных общеобразовательных организациях)                                                                                                                                          -  мероприятия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За 2024 год проведены расходы на сумму 146,1 тыс. рублей  (выплачено ежемесячное вознаграждение 5 советникам директоров)                                                                                                                   - грант на создание методической разработки учебного занятия и ее тиражирование в общеобразовательных организациях в рамках грантового конкурса имени З.А. Субботиной, народного учителя СССР . В 2024 году расходы проведены на сумму 350,0 тыс. рублей на создание методической разработки учебного занятия «Школьный агростартап» в МКОУ СОШ с. Заево.                                                                                                                                                                                                                                                                                                                                                                                                                                                                                                                                                                                                                                    </t>
  </si>
  <si>
    <t xml:space="preserve">  - обеспечение организации предоставления дополнительного образования (оплата коммунальных услуг, услуг по содержанию имущества, оплата проезда, питания и проживания учащихся на соревнованиях, приобретение ГСМ, хоз.товаров, прочие расходы);                                                                                                                                                                         - развитие кадрового потенциала системы дополнительного образованияи(выплата заработной платы работникам организации дополнительного образования, и начислений на заработную плату);                                                                                                                                                     - обеспечение антитеррористической защищенности образовательных учреждений. За 2024 год проведены расходы на сумму 9,5 тыс. рублей (обслуживание тревожной кнопки);                                                                                                                                                                             - обеспечение пожарной безопасности. За 2024 год проведены расходы в сумме 89,2 тыс. рублей (техническое обслуживание пожарной сигнализации, оборудования для передачи извещения о пожаре);                                                                                                                                                                                        - мероприятия по выполнению предписаний надзорных органов и приведение зданий в соответствие с требованиями, предъявляемыми к безопасности учреждений. За 2024 год расходы прведены на сумму 196,8 тыс. рублей (обследование технического состояния здания, установка системы АПС и СОУЭ);                                                                                                                                                                                                                                  - обеспечение санитарно-эпидемиологического состояния. За 2024 год проведены расходы на сумму 16,9 тыс. рублей (дератизация, акарицидные обработки);                                                                                                                                                                                                                                                                                                                                                                                                                                                                - подготовка учреждений к новому учебному году. За 2024 год расходы проведены на сумму 18,7 тыс. рублей.</t>
  </si>
  <si>
    <t xml:space="preserve">  - Организация временного трудоустройства несовершеннолетних граждан в возрасте от 14 до 18 лет (за 2024 год расходы проведены на сумму 58,7 тыс. рублей. В общеобразовательных учреждениях было трудоустроено 26 несовершеннолетних)</t>
  </si>
  <si>
    <t xml:space="preserve"> - Выполнение отдельных государственных полномочий по обеспечению содержания ребенка в семье опекуна и приемной семье, а также вознаграждение, причитающееся приемному родителю. По состоянию на 01.01.2025 на учете в органе опеки и попечительства состоит 20 детей (15 детей в семьях опекунов, 5 детей в приемных семьях). 4 человек получают вознаграждение, причитающееся приемному родителю. </t>
  </si>
  <si>
    <t xml:space="preserve"> - Финансовое обеспечение деятельности Муниципального учреждения управления образования администрации Нагорского района Кировской области (выплата заработной платы работникам, начислений на заработную плату, расходы на программное обеспечение, общехозяйственные расходы);                                                                                                                                                                                                                                                                      - выполнение отдельных государственных полномочий по осуществлению деятельности по опеке и попечительству (выплата заработной платы  специалисту по опеке и попечительству);                                                                                                                                                                                                      - приобретение компьютерной и организационной техники (за 2024 год расходы проведены на сумму 222,8 тыс. рублей);                                                                                                                                                                                              - выполнение требований в области информационной безопасности, приобретение лицензионного системного и прикладного программного обеспечения (за 2024 год расходы проведены на сумму 147,2 тыс. рублей).  </t>
  </si>
  <si>
    <t xml:space="preserve">  - Предоставление руководителям, педагогическим работникам и иным специалистам образовательных учреждений (за исключением совместителей), работающим и проживающим в сельских населенных пунктах (поселках городского типа), бесплатной жилой площади с отоплением и электроснабжением путем компенсации  расходов в виде ежемесячной денежной выплаты (за 2024 год 86 педагогов получили компенсацию за коммунальные услуги);                                                                                                                                                                                                - Выполнение отдельных государственных полномочий по начислению и выплате компенсации части платы, взимаемой за содержание детей в образовательных учреждениях, реализующих основную общеобразовательную программу дошкольного образования (за 2024 год на 62 ребенка выплачена компенсация по родительской плате);                                                                                                                                                      - Обеспечение бесплатным двухразовым питанием детей-инвалидов (инвалидов), не относящихся к категории обучающихся с ограниченными возможностями здоровья, обучающихся в муниципальных общеобразовательных организациях и не проживающих в них, а также выплата ежемесячной денежной компенсации родителям (законным представителям) детей-инвалидов, инвалидам в случае их обучения на дому (с 01.09.2024 года 2 ребенка-инвалида получали бесплатное питание, расходы составили 23,9 тыс. рублей  </t>
  </si>
  <si>
    <t>Экспертиза и техническая диагностика водогрейного котла КВр-08 на котельной № 4 пгт. Нагорск ул. Советская, 89 на сумму 53,0 тыс. руб;                                                                                                                                                Ремонт котельной (замена дымовой трубы, ремонт колодца, газоход);                                                                                   Создание мест (площадок) накопления твердых коммунальных отходов на территории Нагорского района Кировской области;                                                                                                                                             Ремонт и чистка колодцев, бурение скважин в Нагорском районе;                                                                             Мероприятия по благоустройству поселения (спил дерева в с. Заево).</t>
  </si>
  <si>
    <t>Содержание автомобильных дорог общего пользования местного значения и искуственных сооружений на них. Межбюджетный трансферт Нагорскому городскому поселению на осуществление дорожной деятельности. Разработка проектной документации.</t>
  </si>
  <si>
    <t>Субсидия АО "КировПассажирАвтотранс" на возмещение части затрат по пассажирским перевозкам, возмещение недополученных доходов автоперевозчикам за проезд семей участников СВО.</t>
  </si>
  <si>
    <t>Выплата 17 гражданам за уменьшение численности волков - 255,00 тыс. рублей, ликвидация несанкционированной свалки на территории Нагорского района на сумму 594,4198 тыс.рублей</t>
  </si>
  <si>
    <t>16 специалистов прошли проффессиональную переподготовку.</t>
  </si>
  <si>
    <t>Оценка имущества - 67,5 тыс. рублей.                                                                                                       Постановка на государственный кадастровый учет земельных участков (межевание) - 105,0 тыс. рублей.
Списание муниципального имущества (работы по сносу, разборке зданий) - 37,0 тыс. рублей.</t>
  </si>
  <si>
    <t>Проведение Деловой игры "Мой район - мой бизнес" (приобретение поощрительных призов).</t>
  </si>
  <si>
    <t>Мероприятие, посвящённое открытию Года  семьи, мероприятие посвящённое Дню защитника Отечества, муниципальный этап Олимпиады «Что?Где?Когда?» , мероприятие посвящённое Международному женскому дню,акция памяти «Журавли»,проведение мероприятия посвящённого Дню Победы, мероприятие посвящённое Всеросийскому Дню библиотек, акция посвящённая Дню профилактики употребления наркотических веществ, мероприятие бал выпускников «Школьный вальс 2024», мероприятие «День молодёжи 2024», акция дня солидарности против терроризма, День Российского флага, акция Подросток и закон, районное мероприятие посвященное Дню народного единства, районное мероприятие посвященное Дню отца, районное мероприятие смотр-конкурс "Равнение на знамена", районная военно-патриотическая игра посвященная знаниям о Великой Отечественной войне , районное мероприятие "закрытие Года семьи".</t>
  </si>
  <si>
    <t>Проживание команд Нагорского района на областных соревнованиях по баскетболу- март, апрель, соревнования "Движение первых". Районный велокросс, соревнования по шахматам, соревнования по нардам, межрайонный турнир по волейболу, соревнавания по шашкам, районные соревнования по лыжным гонкам Нагорская новогодняя гонка на кубок главы района, оплата услуг медика 15 часов.</t>
  </si>
  <si>
    <t>М.С. Пшеницына</t>
  </si>
  <si>
    <t>В.В. Казакова</t>
  </si>
  <si>
    <t>Исполнено 
за 2024
год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</si>
</sst>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0"/>
    <numFmt numFmtId="166" formatCode="0.000000"/>
    <numFmt numFmtId="167" formatCode="0.0"/>
    <numFmt numFmtId="168" formatCode="0.0000"/>
  </numFmts>
  <fonts count="19" x14ac:knownFonts="1">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color theme="1"/>
      <name val="Times New Roman"/>
      <family val="1"/>
      <charset val="204"/>
    </font>
    <font>
      <sz val="10"/>
      <name val="Times New Roman"/>
      <family val="1"/>
      <charset val="204"/>
    </font>
    <font>
      <b/>
      <sz val="11"/>
      <name val="Times New Roman"/>
      <family val="1"/>
      <charset val="204"/>
    </font>
    <font>
      <b/>
      <sz val="14"/>
      <color indexed="8"/>
      <name val="Times New Roman"/>
      <family val="1"/>
      <charset val="204"/>
    </font>
    <font>
      <b/>
      <sz val="10"/>
      <name val="Times New Roman"/>
      <family val="1"/>
      <charset val="204"/>
    </font>
    <font>
      <sz val="8"/>
      <name val="Times New Roman"/>
      <family val="1"/>
      <charset val="204"/>
    </font>
    <font>
      <b/>
      <i/>
      <sz val="10"/>
      <name val="Times New Roman"/>
      <family val="1"/>
      <charset val="204"/>
    </font>
    <font>
      <i/>
      <sz val="10"/>
      <name val="Times New Roman"/>
      <family val="1"/>
      <charset val="204"/>
    </font>
    <font>
      <sz val="10"/>
      <color theme="1"/>
      <name val="Calibri"/>
      <family val="2"/>
      <charset val="204"/>
      <scheme val="minor"/>
    </font>
    <font>
      <b/>
      <sz val="11"/>
      <color theme="1"/>
      <name val="Calibri"/>
      <family val="2"/>
      <charset val="204"/>
      <scheme val="minor"/>
    </font>
    <font>
      <sz val="12"/>
      <color indexed="8"/>
      <name val="Times New Roman"/>
      <family val="1"/>
      <charset val="204"/>
    </font>
    <font>
      <sz val="8"/>
      <color rgb="FFFF0000"/>
      <name val="Times New Roman"/>
      <family val="1"/>
      <charset val="204"/>
    </font>
    <font>
      <sz val="13"/>
      <name val="Times New Roman"/>
      <family val="1"/>
      <charset val="204"/>
    </font>
    <font>
      <sz val="13"/>
      <color indexed="8"/>
      <name val="Times New Roman"/>
      <family val="1"/>
      <charset val="204"/>
    </font>
    <font>
      <b/>
      <sz val="11"/>
      <color rgb="FFFF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05">
    <xf numFmtId="0" fontId="0" fillId="0" borderId="0" xfId="0"/>
    <xf numFmtId="49" fontId="2" fillId="2" borderId="1" xfId="1" applyNumberFormat="1" applyFont="1" applyFill="1" applyBorder="1" applyAlignment="1">
      <alignment horizontal="center" vertical="top"/>
    </xf>
    <xf numFmtId="167" fontId="6" fillId="0" borderId="2" xfId="1" applyNumberFormat="1" applyFont="1" applyBorder="1" applyAlignment="1">
      <alignment horizontal="center" vertical="center" wrapText="1"/>
    </xf>
    <xf numFmtId="165" fontId="8" fillId="5" borderId="2" xfId="1" applyNumberFormat="1" applyFont="1" applyFill="1" applyBorder="1" applyAlignment="1">
      <alignment horizontal="center" vertical="center"/>
    </xf>
    <xf numFmtId="0" fontId="3" fillId="0" borderId="0" xfId="1" applyFont="1" applyBorder="1" applyAlignment="1">
      <alignment vertical="top" wrapText="1"/>
    </xf>
    <xf numFmtId="49" fontId="8" fillId="2" borderId="3" xfId="1" applyNumberFormat="1" applyFont="1" applyFill="1" applyBorder="1" applyAlignment="1">
      <alignment horizontal="center" vertical="top"/>
    </xf>
    <xf numFmtId="165" fontId="8" fillId="3" borderId="2" xfId="0" applyNumberFormat="1" applyFont="1" applyFill="1" applyBorder="1" applyAlignment="1">
      <alignment horizontal="center" vertical="top" wrapText="1"/>
    </xf>
    <xf numFmtId="0" fontId="5" fillId="0" borderId="2" xfId="0" applyFont="1" applyBorder="1" applyAlignment="1">
      <alignment horizontal="center" vertical="center" wrapText="1"/>
    </xf>
    <xf numFmtId="165" fontId="5" fillId="4" borderId="2" xfId="0" applyNumberFormat="1" applyFont="1" applyFill="1" applyBorder="1" applyAlignment="1">
      <alignment horizontal="center" vertical="top" wrapText="1"/>
    </xf>
    <xf numFmtId="165" fontId="5" fillId="0" borderId="2" xfId="0" applyNumberFormat="1" applyFont="1" applyBorder="1" applyAlignment="1">
      <alignment horizontal="center" vertical="top" wrapText="1"/>
    </xf>
    <xf numFmtId="165" fontId="5" fillId="0" borderId="2" xfId="0" applyNumberFormat="1" applyFont="1" applyBorder="1" applyAlignment="1">
      <alignment horizontal="center" vertical="center" wrapText="1"/>
    </xf>
    <xf numFmtId="164" fontId="5" fillId="0" borderId="2" xfId="1" applyNumberFormat="1" applyFont="1" applyBorder="1" applyAlignment="1">
      <alignment horizontal="center" vertical="top" wrapText="1"/>
    </xf>
    <xf numFmtId="164" fontId="5" fillId="0" borderId="2" xfId="1" applyNumberFormat="1" applyFont="1" applyFill="1" applyBorder="1" applyAlignment="1">
      <alignment horizontal="center" vertical="top" wrapText="1"/>
    </xf>
    <xf numFmtId="49" fontId="8" fillId="2" borderId="4" xfId="1" applyNumberFormat="1" applyFont="1" applyFill="1" applyBorder="1" applyAlignment="1">
      <alignment horizontal="center" vertical="top"/>
    </xf>
    <xf numFmtId="49" fontId="8" fillId="2" borderId="1" xfId="1" applyNumberFormat="1" applyFont="1" applyFill="1" applyBorder="1" applyAlignment="1">
      <alignment horizontal="center" vertical="top"/>
    </xf>
    <xf numFmtId="49" fontId="8" fillId="2" borderId="3" xfId="1" applyNumberFormat="1" applyFont="1" applyFill="1" applyBorder="1" applyAlignment="1">
      <alignment vertical="top"/>
    </xf>
    <xf numFmtId="165" fontId="8" fillId="3" borderId="2" xfId="1" applyNumberFormat="1" applyFont="1" applyFill="1" applyBorder="1" applyAlignment="1">
      <alignment horizontal="center" vertical="top" wrapText="1"/>
    </xf>
    <xf numFmtId="165" fontId="5" fillId="4" borderId="2" xfId="1" applyNumberFormat="1" applyFont="1" applyFill="1" applyBorder="1" applyAlignment="1">
      <alignment horizontal="center" vertical="top" wrapText="1"/>
    </xf>
    <xf numFmtId="165" fontId="5" fillId="0" borderId="2" xfId="1" applyNumberFormat="1" applyFont="1" applyBorder="1" applyAlignment="1">
      <alignment horizontal="center" vertical="top" wrapText="1"/>
    </xf>
    <xf numFmtId="49" fontId="8" fillId="2" borderId="4" xfId="1" applyNumberFormat="1" applyFont="1" applyFill="1" applyBorder="1" applyAlignment="1">
      <alignment vertical="top"/>
    </xf>
    <xf numFmtId="165" fontId="8" fillId="3" borderId="2" xfId="1" applyNumberFormat="1" applyFont="1" applyFill="1" applyBorder="1" applyAlignment="1">
      <alignment horizontal="center"/>
    </xf>
    <xf numFmtId="165" fontId="5" fillId="4" borderId="2" xfId="1" applyNumberFormat="1" applyFont="1" applyFill="1" applyBorder="1" applyAlignment="1">
      <alignment horizontal="center"/>
    </xf>
    <xf numFmtId="165" fontId="5" fillId="0" borderId="2" xfId="1" applyNumberFormat="1" applyFont="1" applyBorder="1" applyAlignment="1">
      <alignment horizontal="center"/>
    </xf>
    <xf numFmtId="166" fontId="5" fillId="0" borderId="2" xfId="1" applyNumberFormat="1" applyFont="1" applyBorder="1" applyAlignment="1">
      <alignment horizontal="center"/>
    </xf>
    <xf numFmtId="2" fontId="5" fillId="0" borderId="2" xfId="1" applyNumberFormat="1" applyFont="1" applyBorder="1" applyAlignment="1">
      <alignment horizontal="center" vertical="top" wrapText="1"/>
    </xf>
    <xf numFmtId="2" fontId="5" fillId="0" borderId="2" xfId="1" applyNumberFormat="1" applyFont="1" applyBorder="1" applyAlignment="1">
      <alignment horizontal="center" vertical="center" wrapText="1"/>
    </xf>
    <xf numFmtId="166" fontId="5" fillId="0" borderId="2" xfId="1" applyNumberFormat="1" applyFont="1" applyBorder="1" applyAlignment="1">
      <alignment horizontal="center" vertical="top" wrapText="1"/>
    </xf>
    <xf numFmtId="164" fontId="5" fillId="4" borderId="2" xfId="1" applyNumberFormat="1" applyFont="1" applyFill="1" applyBorder="1" applyAlignment="1">
      <alignment horizontal="center"/>
    </xf>
    <xf numFmtId="0" fontId="12" fillId="0" borderId="0" xfId="0" applyFont="1"/>
    <xf numFmtId="0" fontId="5" fillId="0" borderId="0" xfId="1" applyFont="1" applyBorder="1" applyAlignment="1">
      <alignment vertical="top" wrapText="1"/>
    </xf>
    <xf numFmtId="0" fontId="4" fillId="0" borderId="0" xfId="0" applyFont="1"/>
    <xf numFmtId="166" fontId="4" fillId="0" borderId="0" xfId="0" applyNumberFormat="1" applyFont="1"/>
    <xf numFmtId="0" fontId="5" fillId="0" borderId="0" xfId="1" applyFont="1" applyBorder="1" applyAlignment="1">
      <alignment horizontal="left" vertical="top" wrapText="1"/>
    </xf>
    <xf numFmtId="0" fontId="6" fillId="0" borderId="2" xfId="1" applyFont="1" applyBorder="1" applyAlignment="1">
      <alignment horizontal="center" vertical="center" wrapText="1"/>
    </xf>
    <xf numFmtId="2" fontId="0" fillId="0" borderId="0" xfId="0" applyNumberFormat="1"/>
    <xf numFmtId="0" fontId="2" fillId="2" borderId="2" xfId="1" applyFont="1" applyFill="1" applyBorder="1" applyAlignment="1">
      <alignment horizontal="center" vertical="center" wrapText="1"/>
    </xf>
    <xf numFmtId="165" fontId="0" fillId="0" borderId="0" xfId="0" applyNumberFormat="1"/>
    <xf numFmtId="49" fontId="8" fillId="0" borderId="1" xfId="1" applyNumberFormat="1" applyFont="1" applyFill="1" applyBorder="1" applyAlignment="1">
      <alignment horizontal="center" vertical="top" wrapText="1"/>
    </xf>
    <xf numFmtId="2" fontId="13" fillId="0" borderId="0" xfId="0" applyNumberFormat="1" applyFont="1"/>
    <xf numFmtId="165" fontId="8" fillId="0" borderId="2" xfId="0" applyNumberFormat="1" applyFont="1" applyFill="1" applyBorder="1" applyAlignment="1">
      <alignment horizontal="center" vertical="top" wrapText="1"/>
    </xf>
    <xf numFmtId="165" fontId="5" fillId="0" borderId="2" xfId="1" applyNumberFormat="1" applyFont="1" applyFill="1" applyBorder="1" applyAlignment="1">
      <alignment horizontal="center" vertical="top" wrapText="1"/>
    </xf>
    <xf numFmtId="0" fontId="8" fillId="0" borderId="2" xfId="1" applyFont="1" applyFill="1" applyBorder="1" applyAlignment="1">
      <alignment vertical="top" wrapText="1"/>
    </xf>
    <xf numFmtId="0" fontId="5" fillId="0" borderId="2" xfId="1" applyFont="1" applyFill="1" applyBorder="1" applyAlignment="1">
      <alignment vertical="top" wrapText="1"/>
    </xf>
    <xf numFmtId="0" fontId="11" fillId="0" borderId="2" xfId="1" applyFont="1" applyFill="1" applyBorder="1" applyAlignment="1">
      <alignment vertical="top" wrapText="1"/>
    </xf>
    <xf numFmtId="0" fontId="5" fillId="0" borderId="2" xfId="1" applyFont="1" applyBorder="1" applyAlignment="1">
      <alignment vertical="center" wrapText="1"/>
    </xf>
    <xf numFmtId="165" fontId="5" fillId="0" borderId="2" xfId="0" applyNumberFormat="1" applyFont="1" applyFill="1" applyBorder="1" applyAlignment="1">
      <alignment horizontal="center" vertical="top" wrapText="1"/>
    </xf>
    <xf numFmtId="165" fontId="8" fillId="0" borderId="2" xfId="1" applyNumberFormat="1" applyFont="1" applyFill="1" applyBorder="1" applyAlignment="1">
      <alignment horizontal="center" vertical="top" wrapText="1"/>
    </xf>
    <xf numFmtId="165" fontId="8" fillId="6" borderId="2" xfId="1" applyNumberFormat="1" applyFont="1" applyFill="1" applyBorder="1" applyAlignment="1">
      <alignment horizontal="center" vertical="center"/>
    </xf>
    <xf numFmtId="165" fontId="5" fillId="6" borderId="2" xfId="1" applyNumberFormat="1" applyFont="1" applyFill="1" applyBorder="1" applyAlignment="1">
      <alignment horizontal="center" vertical="center"/>
    </xf>
    <xf numFmtId="0" fontId="8" fillId="6" borderId="2" xfId="1" applyFont="1" applyFill="1" applyBorder="1" applyAlignment="1">
      <alignment vertical="center" wrapText="1"/>
    </xf>
    <xf numFmtId="0" fontId="6" fillId="5" borderId="2" xfId="1" applyFont="1" applyFill="1" applyBorder="1" applyAlignment="1">
      <alignment vertical="center" wrapText="1"/>
    </xf>
    <xf numFmtId="0" fontId="6" fillId="0" borderId="2" xfId="1" applyFont="1" applyFill="1" applyBorder="1" applyAlignment="1">
      <alignment vertical="center" wrapText="1"/>
    </xf>
    <xf numFmtId="165" fontId="8" fillId="0" borderId="2" xfId="1" applyNumberFormat="1" applyFont="1" applyFill="1" applyBorder="1" applyAlignment="1">
      <alignment horizontal="center"/>
    </xf>
    <xf numFmtId="165" fontId="5" fillId="0" borderId="2" xfId="1" applyNumberFormat="1" applyFont="1" applyFill="1" applyBorder="1" applyAlignment="1">
      <alignment horizontal="center"/>
    </xf>
    <xf numFmtId="0" fontId="11" fillId="0" borderId="2" xfId="1" applyFont="1" applyBorder="1" applyAlignment="1">
      <alignment vertical="top" wrapText="1"/>
    </xf>
    <xf numFmtId="0" fontId="6" fillId="0" borderId="2" xfId="1" applyFont="1" applyBorder="1" applyAlignment="1">
      <alignment horizontal="center" vertical="center" wrapText="1"/>
    </xf>
    <xf numFmtId="168" fontId="5" fillId="0" borderId="2" xfId="1" applyNumberFormat="1" applyFont="1" applyBorder="1" applyAlignment="1">
      <alignment horizontal="center" vertical="top" wrapText="1"/>
    </xf>
    <xf numFmtId="0" fontId="18" fillId="0" borderId="2" xfId="1" applyFont="1" applyFill="1" applyBorder="1" applyAlignment="1">
      <alignment vertical="center" wrapText="1"/>
    </xf>
    <xf numFmtId="0" fontId="5" fillId="0" borderId="0" xfId="1" applyFont="1" applyBorder="1" applyAlignment="1">
      <alignment horizontal="left" vertical="top" wrapText="1"/>
    </xf>
    <xf numFmtId="0" fontId="8" fillId="0" borderId="0" xfId="1" applyFont="1" applyBorder="1" applyAlignment="1">
      <alignment horizontal="center" vertical="top" wrapText="1"/>
    </xf>
    <xf numFmtId="0" fontId="10" fillId="0" borderId="5" xfId="1" applyFont="1" applyBorder="1" applyAlignment="1">
      <alignment horizontal="left" vertical="top" wrapText="1"/>
    </xf>
    <xf numFmtId="0" fontId="10" fillId="0" borderId="6" xfId="1" applyFont="1" applyBorder="1" applyAlignment="1">
      <alignment horizontal="left" vertical="top" wrapText="1"/>
    </xf>
    <xf numFmtId="0" fontId="10" fillId="0" borderId="7" xfId="1" applyFont="1" applyBorder="1" applyAlignment="1">
      <alignment horizontal="left" vertical="top" wrapText="1"/>
    </xf>
    <xf numFmtId="0" fontId="5" fillId="2" borderId="1"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5" fillId="0" borderId="2" xfId="1" applyFont="1" applyBorder="1" applyAlignment="1">
      <alignment vertical="top" wrapText="1"/>
    </xf>
    <xf numFmtId="0" fontId="11" fillId="0" borderId="2" xfId="1" applyFont="1" applyBorder="1" applyAlignment="1">
      <alignment vertical="top" wrapText="1"/>
    </xf>
    <xf numFmtId="0" fontId="6" fillId="2" borderId="2" xfId="1" applyFont="1" applyFill="1" applyBorder="1" applyAlignment="1">
      <alignment horizontal="center" vertical="center" wrapText="1"/>
    </xf>
    <xf numFmtId="164" fontId="3" fillId="0" borderId="2" xfId="1" applyNumberFormat="1" applyFont="1" applyBorder="1" applyAlignment="1">
      <alignment horizontal="left" vertical="top"/>
    </xf>
    <xf numFmtId="0" fontId="3" fillId="0" borderId="2" xfId="1" applyFont="1" applyBorder="1" applyAlignment="1">
      <alignment horizontal="left" vertical="top"/>
    </xf>
    <xf numFmtId="0" fontId="8" fillId="0" borderId="2" xfId="1" applyFont="1" applyBorder="1" applyAlignment="1">
      <alignment vertical="top" wrapText="1"/>
    </xf>
    <xf numFmtId="0" fontId="10" fillId="0" borderId="2" xfId="1" applyFont="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4" fillId="2" borderId="1" xfId="0" applyFont="1" applyFill="1" applyBorder="1" applyAlignment="1">
      <alignment horizontal="left" vertical="top" wrapText="1"/>
    </xf>
    <xf numFmtId="0" fontId="14" fillId="0" borderId="2" xfId="0" applyFont="1" applyBorder="1" applyAlignment="1">
      <alignment horizontal="center"/>
    </xf>
    <xf numFmtId="0" fontId="10" fillId="0" borderId="2" xfId="1" applyFont="1" applyBorder="1" applyAlignment="1">
      <alignment vertical="top" wrapText="1"/>
    </xf>
    <xf numFmtId="0" fontId="16" fillId="0" borderId="1"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6" fillId="0" borderId="2" xfId="1" applyFont="1" applyFill="1" applyBorder="1" applyAlignment="1">
      <alignment horizontal="center" vertical="center" wrapText="1"/>
    </xf>
    <xf numFmtId="0" fontId="9" fillId="0" borderId="2" xfId="1" applyFont="1" applyBorder="1" applyAlignment="1">
      <alignment horizontal="left" vertical="top"/>
    </xf>
    <xf numFmtId="0" fontId="15" fillId="0" borderId="1" xfId="1" applyFont="1" applyBorder="1" applyAlignment="1">
      <alignment horizontal="left" vertical="top" wrapText="1"/>
    </xf>
    <xf numFmtId="0" fontId="15" fillId="0" borderId="3" xfId="1" applyFont="1" applyBorder="1" applyAlignment="1">
      <alignment horizontal="left" vertical="top" wrapText="1"/>
    </xf>
    <xf numFmtId="0" fontId="15" fillId="0" borderId="4" xfId="1" applyFont="1" applyBorder="1" applyAlignment="1">
      <alignment horizontal="lef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9" fillId="0" borderId="2" xfId="1" applyFont="1" applyBorder="1" applyAlignment="1">
      <alignment horizontal="left" vertical="top" wrapText="1"/>
    </xf>
    <xf numFmtId="0" fontId="14" fillId="0" borderId="2" xfId="0" applyFont="1" applyFill="1" applyBorder="1" applyAlignment="1">
      <alignment horizontal="left" vertical="top" wrapText="1"/>
    </xf>
    <xf numFmtId="0" fontId="11" fillId="0" borderId="2" xfId="1" applyFont="1" applyBorder="1" applyAlignment="1">
      <alignment horizontal="left" vertical="top" wrapText="1"/>
    </xf>
    <xf numFmtId="0" fontId="17" fillId="0" borderId="2" xfId="0" applyFont="1" applyFill="1" applyBorder="1" applyAlignment="1">
      <alignment horizontal="left" vertical="top" wrapText="1"/>
    </xf>
    <xf numFmtId="0" fontId="14" fillId="0" borderId="2" xfId="0" applyFont="1" applyBorder="1" applyAlignment="1">
      <alignment horizontal="left" vertical="top" wrapText="1"/>
    </xf>
    <xf numFmtId="0" fontId="6" fillId="0" borderId="2" xfId="1" applyFont="1" applyBorder="1" applyAlignment="1">
      <alignment horizontal="center" vertical="center" wrapText="1"/>
    </xf>
    <xf numFmtId="0" fontId="7" fillId="0" borderId="8" xfId="1" applyFont="1" applyBorder="1" applyAlignment="1">
      <alignment horizontal="center" vertical="center" wrapText="1"/>
    </xf>
    <xf numFmtId="0" fontId="8" fillId="2" borderId="2" xfId="1" applyFont="1" applyFill="1" applyBorder="1" applyAlignment="1">
      <alignment horizontal="center" vertical="center"/>
    </xf>
    <xf numFmtId="0" fontId="8" fillId="0" borderId="2" xfId="1" applyFont="1" applyBorder="1" applyAlignment="1">
      <alignment vertical="center" wrapText="1"/>
    </xf>
    <xf numFmtId="0" fontId="8" fillId="0" borderId="0" xfId="1" applyFont="1" applyBorder="1" applyAlignment="1">
      <alignment horizontal="left" vertical="top" wrapText="1"/>
    </xf>
    <xf numFmtId="0" fontId="4" fillId="0" borderId="0" xfId="0" applyFont="1" applyAlignment="1">
      <alignment horizontal="left"/>
    </xf>
    <xf numFmtId="49" fontId="8" fillId="2" borderId="3" xfId="1" applyNumberFormat="1" applyFont="1" applyFill="1" applyBorder="1" applyAlignment="1">
      <alignment horizontal="center" vertical="top"/>
    </xf>
    <xf numFmtId="0" fontId="8" fillId="0" borderId="0" xfId="1" applyFont="1" applyBorder="1" applyAlignment="1">
      <alignment vertical="top"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6"/>
  <sheetViews>
    <sheetView tabSelected="1" zoomScale="110" zoomScaleNormal="110" zoomScaleSheetLayoutView="100" workbookViewId="0">
      <selection activeCell="G103" sqref="G103"/>
    </sheetView>
  </sheetViews>
  <sheetFormatPr defaultRowHeight="15" x14ac:dyDescent="0.25"/>
  <cols>
    <col min="1" max="1" width="5.28515625" customWidth="1"/>
    <col min="5" max="5" width="9.7109375" customWidth="1"/>
    <col min="6" max="6" width="0.140625" hidden="1" customWidth="1"/>
    <col min="7" max="7" width="18.42578125" customWidth="1"/>
    <col min="8" max="8" width="19.140625" customWidth="1"/>
    <col min="9" max="9" width="118.42578125" customWidth="1"/>
    <col min="10" max="10" width="21.140625" customWidth="1"/>
    <col min="12" max="12" width="17.28515625" customWidth="1"/>
  </cols>
  <sheetData>
    <row r="1" spans="1:10" ht="37.5" customHeight="1" x14ac:dyDescent="0.25">
      <c r="A1" s="95" t="s">
        <v>90</v>
      </c>
      <c r="B1" s="95"/>
      <c r="C1" s="95"/>
      <c r="D1" s="95"/>
      <c r="E1" s="95"/>
      <c r="F1" s="95"/>
      <c r="G1" s="95"/>
      <c r="H1" s="95"/>
      <c r="I1" s="95"/>
    </row>
    <row r="2" spans="1:10" ht="60" customHeight="1" x14ac:dyDescent="0.25">
      <c r="A2" s="35" t="s">
        <v>59</v>
      </c>
      <c r="B2" s="94" t="s">
        <v>46</v>
      </c>
      <c r="C2" s="94"/>
      <c r="D2" s="94"/>
      <c r="E2" s="94"/>
      <c r="F2" s="94"/>
      <c r="G2" s="2" t="s">
        <v>77</v>
      </c>
      <c r="H2" s="2" t="s">
        <v>89</v>
      </c>
      <c r="I2" s="33" t="s">
        <v>60</v>
      </c>
    </row>
    <row r="3" spans="1:10" ht="24" customHeight="1" x14ac:dyDescent="0.25">
      <c r="A3" s="1" t="s">
        <v>35</v>
      </c>
      <c r="B3" s="68" t="s">
        <v>57</v>
      </c>
      <c r="C3" s="68"/>
      <c r="D3" s="68"/>
      <c r="E3" s="68"/>
      <c r="F3" s="68"/>
      <c r="G3" s="68"/>
      <c r="H3" s="68"/>
      <c r="I3" s="69"/>
    </row>
    <row r="4" spans="1:10" ht="17.25" customHeight="1" x14ac:dyDescent="0.25">
      <c r="A4" s="5"/>
      <c r="B4" s="71" t="s">
        <v>1</v>
      </c>
      <c r="C4" s="71"/>
      <c r="D4" s="71"/>
      <c r="E4" s="71"/>
      <c r="F4" s="71"/>
      <c r="G4" s="6">
        <f>G5+G6+G7</f>
        <v>170025.4106</v>
      </c>
      <c r="H4" s="6">
        <f>H5+H6+H7</f>
        <v>169962.25146</v>
      </c>
      <c r="I4" s="70"/>
      <c r="J4" s="34">
        <f>H4/G4*100</f>
        <v>99.962853117203409</v>
      </c>
    </row>
    <row r="5" spans="1:10" x14ac:dyDescent="0.25">
      <c r="A5" s="5"/>
      <c r="B5" s="71" t="s">
        <v>2</v>
      </c>
      <c r="C5" s="71"/>
      <c r="D5" s="71"/>
      <c r="E5" s="71"/>
      <c r="F5" s="71"/>
      <c r="G5" s="6">
        <f t="shared" ref="G5:G6" si="0">G10+G15+G20+G25+G30+G35+G40+G45+G50</f>
        <v>7709.38</v>
      </c>
      <c r="H5" s="6">
        <f t="shared" ref="H5" si="1">H10+H15+H20+H25+H30+H35+H40+H45+H50</f>
        <v>7705.6410999999998</v>
      </c>
      <c r="I5" s="70"/>
      <c r="J5" s="34"/>
    </row>
    <row r="6" spans="1:10" x14ac:dyDescent="0.25">
      <c r="A6" s="5"/>
      <c r="B6" s="71" t="s">
        <v>3</v>
      </c>
      <c r="C6" s="71"/>
      <c r="D6" s="71"/>
      <c r="E6" s="71"/>
      <c r="F6" s="71"/>
      <c r="G6" s="6">
        <f t="shared" si="0"/>
        <v>106554.8306</v>
      </c>
      <c r="H6" s="6">
        <f t="shared" ref="H6" si="2">H11+H16+H21+H26+H31+H36+H41+H46+H51</f>
        <v>106495.7144</v>
      </c>
      <c r="I6" s="70"/>
      <c r="J6" s="34"/>
    </row>
    <row r="7" spans="1:10" x14ac:dyDescent="0.25">
      <c r="A7" s="5"/>
      <c r="B7" s="71" t="s">
        <v>4</v>
      </c>
      <c r="C7" s="71"/>
      <c r="D7" s="71"/>
      <c r="E7" s="71"/>
      <c r="F7" s="71"/>
      <c r="G7" s="6">
        <f>G12+G17+G22+G27+G32+G37+G42+G47+G52</f>
        <v>55761.2</v>
      </c>
      <c r="H7" s="6">
        <f>H12+H17+H22+H27+H32+H37+H42+H47+H52</f>
        <v>55760.895960000002</v>
      </c>
      <c r="I7" s="70"/>
      <c r="J7" s="34"/>
    </row>
    <row r="8" spans="1:10" ht="138" customHeight="1" x14ac:dyDescent="0.25">
      <c r="A8" s="5"/>
      <c r="B8" s="60" t="s">
        <v>5</v>
      </c>
      <c r="C8" s="61"/>
      <c r="D8" s="61"/>
      <c r="E8" s="61"/>
      <c r="F8" s="62"/>
      <c r="G8" s="7" t="s">
        <v>6</v>
      </c>
      <c r="H8" s="7" t="s">
        <v>6</v>
      </c>
      <c r="I8" s="63" t="s">
        <v>92</v>
      </c>
    </row>
    <row r="9" spans="1:10" ht="15.75" customHeight="1" x14ac:dyDescent="0.25">
      <c r="A9" s="5"/>
      <c r="B9" s="66" t="s">
        <v>1</v>
      </c>
      <c r="C9" s="66"/>
      <c r="D9" s="66"/>
      <c r="E9" s="66"/>
      <c r="F9" s="66"/>
      <c r="G9" s="8">
        <f>G10+G11+G12</f>
        <v>52099.100000000006</v>
      </c>
      <c r="H9" s="8">
        <f>H10+H11+H12</f>
        <v>52099.091360000006</v>
      </c>
      <c r="I9" s="64"/>
      <c r="J9" s="34"/>
    </row>
    <row r="10" spans="1:10" ht="15.75" customHeight="1" x14ac:dyDescent="0.25">
      <c r="A10" s="5"/>
      <c r="B10" s="67" t="s">
        <v>2</v>
      </c>
      <c r="C10" s="67"/>
      <c r="D10" s="67"/>
      <c r="E10" s="67"/>
      <c r="F10" s="67"/>
      <c r="G10" s="9">
        <v>0</v>
      </c>
      <c r="H10" s="10">
        <v>0</v>
      </c>
      <c r="I10" s="64"/>
      <c r="J10" s="34"/>
    </row>
    <row r="11" spans="1:10" ht="15.75" customHeight="1" x14ac:dyDescent="0.25">
      <c r="A11" s="5"/>
      <c r="B11" s="67" t="s">
        <v>3</v>
      </c>
      <c r="C11" s="67"/>
      <c r="D11" s="67"/>
      <c r="E11" s="67"/>
      <c r="F11" s="67"/>
      <c r="G11" s="9">
        <v>29363.7</v>
      </c>
      <c r="H11" s="9">
        <v>29363.7</v>
      </c>
      <c r="I11" s="64"/>
      <c r="J11" s="34"/>
    </row>
    <row r="12" spans="1:10" ht="63.75" customHeight="1" x14ac:dyDescent="0.25">
      <c r="A12" s="5"/>
      <c r="B12" s="67" t="s">
        <v>4</v>
      </c>
      <c r="C12" s="67"/>
      <c r="D12" s="67"/>
      <c r="E12" s="67"/>
      <c r="F12" s="67"/>
      <c r="G12" s="9">
        <v>22735.4</v>
      </c>
      <c r="H12" s="9">
        <v>22735.391360000001</v>
      </c>
      <c r="I12" s="65"/>
      <c r="J12" s="34"/>
    </row>
    <row r="13" spans="1:10" ht="346.5" customHeight="1" x14ac:dyDescent="0.25">
      <c r="A13" s="5"/>
      <c r="B13" s="72" t="s">
        <v>7</v>
      </c>
      <c r="C13" s="72"/>
      <c r="D13" s="72"/>
      <c r="E13" s="72"/>
      <c r="F13" s="72"/>
      <c r="G13" s="11" t="s">
        <v>6</v>
      </c>
      <c r="H13" s="11" t="s">
        <v>6</v>
      </c>
      <c r="I13" s="75" t="s">
        <v>93</v>
      </c>
    </row>
    <row r="14" spans="1:10" x14ac:dyDescent="0.25">
      <c r="A14" s="5"/>
      <c r="B14" s="66" t="s">
        <v>1</v>
      </c>
      <c r="C14" s="66"/>
      <c r="D14" s="66"/>
      <c r="E14" s="66"/>
      <c r="F14" s="66"/>
      <c r="G14" s="8">
        <f>G15+G16+G17</f>
        <v>84486.63751</v>
      </c>
      <c r="H14" s="8">
        <f>H15+H16+H17</f>
        <v>84475.018099999987</v>
      </c>
      <c r="I14" s="64"/>
      <c r="J14" s="34"/>
    </row>
    <row r="15" spans="1:10" x14ac:dyDescent="0.25">
      <c r="A15" s="5"/>
      <c r="B15" s="67" t="s">
        <v>2</v>
      </c>
      <c r="C15" s="67"/>
      <c r="D15" s="67"/>
      <c r="E15" s="67"/>
      <c r="F15" s="67"/>
      <c r="G15" s="9">
        <v>7709.38</v>
      </c>
      <c r="H15" s="10">
        <v>7705.6410999999998</v>
      </c>
      <c r="I15" s="64"/>
      <c r="J15" s="34"/>
    </row>
    <row r="16" spans="1:10" x14ac:dyDescent="0.25">
      <c r="A16" s="5"/>
      <c r="B16" s="67" t="s">
        <v>3</v>
      </c>
      <c r="C16" s="67"/>
      <c r="D16" s="67"/>
      <c r="E16" s="67"/>
      <c r="F16" s="67"/>
      <c r="G16" s="9">
        <v>59276.52</v>
      </c>
      <c r="H16" s="10">
        <v>59268.919620000001</v>
      </c>
      <c r="I16" s="64"/>
      <c r="J16" s="34"/>
    </row>
    <row r="17" spans="1:10" ht="45.75" customHeight="1" x14ac:dyDescent="0.25">
      <c r="A17" s="5"/>
      <c r="B17" s="67" t="s">
        <v>4</v>
      </c>
      <c r="C17" s="67"/>
      <c r="D17" s="67"/>
      <c r="E17" s="67"/>
      <c r="F17" s="67"/>
      <c r="G17" s="9">
        <v>17500.737509999999</v>
      </c>
      <c r="H17" s="9">
        <v>17500.45738</v>
      </c>
      <c r="I17" s="65"/>
      <c r="J17" s="34"/>
    </row>
    <row r="18" spans="1:10" ht="112.5" customHeight="1" x14ac:dyDescent="0.25">
      <c r="A18" s="5"/>
      <c r="B18" s="72" t="s">
        <v>8</v>
      </c>
      <c r="C18" s="72"/>
      <c r="D18" s="72"/>
      <c r="E18" s="72"/>
      <c r="F18" s="72"/>
      <c r="G18" s="12" t="s">
        <v>6</v>
      </c>
      <c r="H18" s="12" t="s">
        <v>6</v>
      </c>
      <c r="I18" s="63" t="s">
        <v>94</v>
      </c>
    </row>
    <row r="19" spans="1:10" x14ac:dyDescent="0.25">
      <c r="A19" s="5"/>
      <c r="B19" s="66" t="s">
        <v>1</v>
      </c>
      <c r="C19" s="66"/>
      <c r="D19" s="66"/>
      <c r="E19" s="66"/>
      <c r="F19" s="66"/>
      <c r="G19" s="8">
        <f>G20+G21+G22</f>
        <v>10912.253339999999</v>
      </c>
      <c r="H19" s="8">
        <f>H20+H21+H22</f>
        <v>10912.244920000001</v>
      </c>
      <c r="I19" s="73"/>
      <c r="J19" s="34"/>
    </row>
    <row r="20" spans="1:10" x14ac:dyDescent="0.25">
      <c r="A20" s="5"/>
      <c r="B20" s="67" t="s">
        <v>2</v>
      </c>
      <c r="C20" s="67"/>
      <c r="D20" s="67"/>
      <c r="E20" s="67"/>
      <c r="F20" s="67"/>
      <c r="G20" s="9">
        <v>0</v>
      </c>
      <c r="H20" s="10">
        <v>0</v>
      </c>
      <c r="I20" s="73"/>
      <c r="J20" s="34"/>
    </row>
    <row r="21" spans="1:10" x14ac:dyDescent="0.25">
      <c r="A21" s="5"/>
      <c r="B21" s="67" t="s">
        <v>3</v>
      </c>
      <c r="C21" s="67"/>
      <c r="D21" s="67"/>
      <c r="E21" s="67"/>
      <c r="F21" s="67"/>
      <c r="G21" s="9">
        <v>5025.3</v>
      </c>
      <c r="H21" s="10">
        <v>5025.3</v>
      </c>
      <c r="I21" s="73"/>
      <c r="J21" s="34"/>
    </row>
    <row r="22" spans="1:10" ht="30.75" customHeight="1" x14ac:dyDescent="0.25">
      <c r="A22" s="5"/>
      <c r="B22" s="67" t="s">
        <v>4</v>
      </c>
      <c r="C22" s="67"/>
      <c r="D22" s="67"/>
      <c r="E22" s="67"/>
      <c r="F22" s="67"/>
      <c r="G22" s="9">
        <v>5886.95334</v>
      </c>
      <c r="H22" s="10">
        <v>5886.9449199999999</v>
      </c>
      <c r="I22" s="74"/>
      <c r="J22" s="34"/>
    </row>
    <row r="23" spans="1:10" ht="26.25" customHeight="1" x14ac:dyDescent="0.25">
      <c r="A23" s="5"/>
      <c r="B23" s="72" t="s">
        <v>9</v>
      </c>
      <c r="C23" s="72"/>
      <c r="D23" s="72"/>
      <c r="E23" s="72"/>
      <c r="F23" s="72"/>
      <c r="G23" s="11" t="s">
        <v>6</v>
      </c>
      <c r="H23" s="11" t="s">
        <v>6</v>
      </c>
      <c r="I23" s="75" t="s">
        <v>82</v>
      </c>
    </row>
    <row r="24" spans="1:10" ht="15" customHeight="1" x14ac:dyDescent="0.25">
      <c r="A24" s="5"/>
      <c r="B24" s="66" t="s">
        <v>1</v>
      </c>
      <c r="C24" s="66"/>
      <c r="D24" s="66"/>
      <c r="E24" s="66"/>
      <c r="F24" s="66"/>
      <c r="G24" s="8">
        <f>G25+G26+G27</f>
        <v>392.90400000000005</v>
      </c>
      <c r="H24" s="8">
        <f>H25+H26+H27</f>
        <v>392.90400000000005</v>
      </c>
      <c r="I24" s="64"/>
      <c r="J24" s="34"/>
    </row>
    <row r="25" spans="1:10" ht="15" customHeight="1" x14ac:dyDescent="0.25">
      <c r="A25" s="5"/>
      <c r="B25" s="67" t="s">
        <v>2</v>
      </c>
      <c r="C25" s="67"/>
      <c r="D25" s="67"/>
      <c r="E25" s="67"/>
      <c r="F25" s="67"/>
      <c r="G25" s="9">
        <v>0</v>
      </c>
      <c r="H25" s="10">
        <v>0</v>
      </c>
      <c r="I25" s="64"/>
      <c r="J25" s="34"/>
    </row>
    <row r="26" spans="1:10" ht="15" customHeight="1" x14ac:dyDescent="0.25">
      <c r="A26" s="5"/>
      <c r="B26" s="67" t="s">
        <v>3</v>
      </c>
      <c r="C26" s="67"/>
      <c r="D26" s="67"/>
      <c r="E26" s="67"/>
      <c r="F26" s="67"/>
      <c r="G26" s="9">
        <v>388.97</v>
      </c>
      <c r="H26" s="10">
        <v>388.97</v>
      </c>
      <c r="I26" s="64"/>
      <c r="J26" s="34"/>
    </row>
    <row r="27" spans="1:10" ht="15" customHeight="1" x14ac:dyDescent="0.25">
      <c r="A27" s="5"/>
      <c r="B27" s="67" t="s">
        <v>4</v>
      </c>
      <c r="C27" s="67"/>
      <c r="D27" s="67"/>
      <c r="E27" s="67"/>
      <c r="F27" s="67"/>
      <c r="G27" s="9">
        <v>3.9340000000000002</v>
      </c>
      <c r="H27" s="10">
        <v>3.9340000000000002</v>
      </c>
      <c r="I27" s="65"/>
      <c r="J27" s="34"/>
    </row>
    <row r="28" spans="1:10" ht="43.5" customHeight="1" x14ac:dyDescent="0.25">
      <c r="A28" s="5"/>
      <c r="B28" s="72" t="s">
        <v>10</v>
      </c>
      <c r="C28" s="72"/>
      <c r="D28" s="72"/>
      <c r="E28" s="72"/>
      <c r="F28" s="72"/>
      <c r="G28" s="11" t="s">
        <v>6</v>
      </c>
      <c r="H28" s="11" t="s">
        <v>6</v>
      </c>
      <c r="I28" s="75" t="s">
        <v>95</v>
      </c>
    </row>
    <row r="29" spans="1:10" ht="15" customHeight="1" x14ac:dyDescent="0.25">
      <c r="A29" s="5"/>
      <c r="B29" s="66" t="s">
        <v>1</v>
      </c>
      <c r="C29" s="66"/>
      <c r="D29" s="66"/>
      <c r="E29" s="66"/>
      <c r="F29" s="66"/>
      <c r="G29" s="8">
        <f>G30+G31+G32</f>
        <v>58.731270000000002</v>
      </c>
      <c r="H29" s="8">
        <f>H30+H31+H32</f>
        <v>58.731270000000002</v>
      </c>
      <c r="I29" s="64"/>
    </row>
    <row r="30" spans="1:10" ht="15" customHeight="1" x14ac:dyDescent="0.25">
      <c r="A30" s="5"/>
      <c r="B30" s="67" t="s">
        <v>2</v>
      </c>
      <c r="C30" s="67"/>
      <c r="D30" s="67"/>
      <c r="E30" s="67"/>
      <c r="F30" s="67"/>
      <c r="G30" s="9">
        <v>0</v>
      </c>
      <c r="H30" s="10">
        <v>0</v>
      </c>
      <c r="I30" s="64"/>
    </row>
    <row r="31" spans="1:10" ht="15" customHeight="1" x14ac:dyDescent="0.25">
      <c r="A31" s="5"/>
      <c r="B31" s="67" t="s">
        <v>3</v>
      </c>
      <c r="C31" s="67"/>
      <c r="D31" s="67"/>
      <c r="E31" s="67"/>
      <c r="F31" s="67"/>
      <c r="G31" s="9">
        <v>0</v>
      </c>
      <c r="H31" s="10">
        <v>0</v>
      </c>
      <c r="I31" s="64"/>
    </row>
    <row r="32" spans="1:10" ht="15" customHeight="1" x14ac:dyDescent="0.25">
      <c r="A32" s="5"/>
      <c r="B32" s="67" t="s">
        <v>4</v>
      </c>
      <c r="C32" s="67"/>
      <c r="D32" s="67"/>
      <c r="E32" s="67"/>
      <c r="F32" s="67"/>
      <c r="G32" s="9">
        <v>58.731270000000002</v>
      </c>
      <c r="H32" s="10">
        <v>58.731270000000002</v>
      </c>
      <c r="I32" s="65"/>
    </row>
    <row r="33" spans="1:10" ht="55.5" customHeight="1" x14ac:dyDescent="0.25">
      <c r="A33" s="5"/>
      <c r="B33" s="72" t="s">
        <v>11</v>
      </c>
      <c r="C33" s="72"/>
      <c r="D33" s="72"/>
      <c r="E33" s="72"/>
      <c r="F33" s="72"/>
      <c r="G33" s="11" t="s">
        <v>6</v>
      </c>
      <c r="H33" s="11" t="s">
        <v>6</v>
      </c>
      <c r="I33" s="63" t="s">
        <v>96</v>
      </c>
    </row>
    <row r="34" spans="1:10" ht="15" customHeight="1" x14ac:dyDescent="0.25">
      <c r="A34" s="5"/>
      <c r="B34" s="66" t="s">
        <v>1</v>
      </c>
      <c r="C34" s="66"/>
      <c r="D34" s="66"/>
      <c r="E34" s="66"/>
      <c r="F34" s="66"/>
      <c r="G34" s="8">
        <f>G35+G36+G37</f>
        <v>2849.2</v>
      </c>
      <c r="H34" s="8">
        <f>H35+H36+H37</f>
        <v>2848.5921400000002</v>
      </c>
      <c r="I34" s="73"/>
    </row>
    <row r="35" spans="1:10" ht="15" customHeight="1" x14ac:dyDescent="0.25">
      <c r="A35" s="5"/>
      <c r="B35" s="67" t="s">
        <v>2</v>
      </c>
      <c r="C35" s="67"/>
      <c r="D35" s="67"/>
      <c r="E35" s="67"/>
      <c r="F35" s="67"/>
      <c r="G35" s="9">
        <v>0</v>
      </c>
      <c r="H35" s="10">
        <v>0</v>
      </c>
      <c r="I35" s="73"/>
    </row>
    <row r="36" spans="1:10" ht="15" customHeight="1" x14ac:dyDescent="0.25">
      <c r="A36" s="5"/>
      <c r="B36" s="67" t="s">
        <v>3</v>
      </c>
      <c r="C36" s="67"/>
      <c r="D36" s="67"/>
      <c r="E36" s="67"/>
      <c r="F36" s="67"/>
      <c r="G36" s="9">
        <v>2849.2</v>
      </c>
      <c r="H36" s="10">
        <v>2848.5921400000002</v>
      </c>
      <c r="I36" s="73"/>
    </row>
    <row r="37" spans="1:10" ht="15" customHeight="1" x14ac:dyDescent="0.25">
      <c r="A37" s="5"/>
      <c r="B37" s="67" t="s">
        <v>4</v>
      </c>
      <c r="C37" s="67"/>
      <c r="D37" s="67"/>
      <c r="E37" s="67"/>
      <c r="F37" s="67"/>
      <c r="G37" s="9">
        <v>0</v>
      </c>
      <c r="H37" s="10">
        <v>0</v>
      </c>
      <c r="I37" s="74"/>
    </row>
    <row r="38" spans="1:10" ht="48.75" customHeight="1" x14ac:dyDescent="0.25">
      <c r="A38" s="5"/>
      <c r="B38" s="72" t="s">
        <v>12</v>
      </c>
      <c r="C38" s="72"/>
      <c r="D38" s="72"/>
      <c r="E38" s="72"/>
      <c r="F38" s="72"/>
      <c r="G38" s="11" t="s">
        <v>6</v>
      </c>
      <c r="H38" s="11" t="s">
        <v>6</v>
      </c>
      <c r="I38" s="75" t="s">
        <v>97</v>
      </c>
    </row>
    <row r="39" spans="1:10" x14ac:dyDescent="0.25">
      <c r="A39" s="5"/>
      <c r="B39" s="66" t="s">
        <v>1</v>
      </c>
      <c r="C39" s="66"/>
      <c r="D39" s="66"/>
      <c r="E39" s="66"/>
      <c r="F39" s="66"/>
      <c r="G39" s="8">
        <f>G40+G41+G42</f>
        <v>15104.884480000001</v>
      </c>
      <c r="H39" s="8">
        <f>H40+H41+H42</f>
        <v>15104.877629999999</v>
      </c>
      <c r="I39" s="64"/>
      <c r="J39" s="34"/>
    </row>
    <row r="40" spans="1:10" x14ac:dyDescent="0.25">
      <c r="A40" s="5"/>
      <c r="B40" s="67" t="s">
        <v>2</v>
      </c>
      <c r="C40" s="67"/>
      <c r="D40" s="67"/>
      <c r="E40" s="67"/>
      <c r="F40" s="67"/>
      <c r="G40" s="9">
        <v>0</v>
      </c>
      <c r="H40" s="10">
        <v>0</v>
      </c>
      <c r="I40" s="64"/>
      <c r="J40" s="34"/>
    </row>
    <row r="41" spans="1:10" x14ac:dyDescent="0.25">
      <c r="A41" s="5"/>
      <c r="B41" s="67" t="s">
        <v>3</v>
      </c>
      <c r="C41" s="67"/>
      <c r="D41" s="67"/>
      <c r="E41" s="67"/>
      <c r="F41" s="67"/>
      <c r="G41" s="9">
        <v>5529.4405999999999</v>
      </c>
      <c r="H41" s="10">
        <v>5529.4405999999999</v>
      </c>
      <c r="I41" s="64"/>
      <c r="J41" s="34"/>
    </row>
    <row r="42" spans="1:10" x14ac:dyDescent="0.25">
      <c r="A42" s="5"/>
      <c r="B42" s="67" t="s">
        <v>4</v>
      </c>
      <c r="C42" s="67"/>
      <c r="D42" s="67"/>
      <c r="E42" s="67"/>
      <c r="F42" s="67"/>
      <c r="G42" s="9">
        <v>9575.4438800000007</v>
      </c>
      <c r="H42" s="10">
        <v>9575.4370299999991</v>
      </c>
      <c r="I42" s="65"/>
      <c r="J42" s="34"/>
    </row>
    <row r="43" spans="1:10" ht="69.75" customHeight="1" x14ac:dyDescent="0.25">
      <c r="A43" s="5"/>
      <c r="B43" s="72" t="s">
        <v>13</v>
      </c>
      <c r="C43" s="72"/>
      <c r="D43" s="72"/>
      <c r="E43" s="72"/>
      <c r="F43" s="72"/>
      <c r="G43" s="12" t="s">
        <v>6</v>
      </c>
      <c r="H43" s="12" t="s">
        <v>6</v>
      </c>
      <c r="I43" s="63" t="s">
        <v>98</v>
      </c>
    </row>
    <row r="44" spans="1:10" x14ac:dyDescent="0.25">
      <c r="A44" s="5"/>
      <c r="B44" s="66" t="s">
        <v>1</v>
      </c>
      <c r="C44" s="66"/>
      <c r="D44" s="66"/>
      <c r="E44" s="66"/>
      <c r="F44" s="66"/>
      <c r="G44" s="8">
        <f>G45+G46+G47</f>
        <v>4121.7</v>
      </c>
      <c r="H44" s="8">
        <f>H45+H46+H47</f>
        <v>4070.7920399999998</v>
      </c>
      <c r="I44" s="73"/>
    </row>
    <row r="45" spans="1:10" x14ac:dyDescent="0.25">
      <c r="A45" s="5"/>
      <c r="B45" s="67" t="s">
        <v>2</v>
      </c>
      <c r="C45" s="67"/>
      <c r="D45" s="67"/>
      <c r="E45" s="67"/>
      <c r="F45" s="67"/>
      <c r="G45" s="9">
        <v>0</v>
      </c>
      <c r="H45" s="10">
        <v>0</v>
      </c>
      <c r="I45" s="73"/>
    </row>
    <row r="46" spans="1:10" x14ac:dyDescent="0.25">
      <c r="A46" s="5"/>
      <c r="B46" s="67" t="s">
        <v>3</v>
      </c>
      <c r="C46" s="67"/>
      <c r="D46" s="67"/>
      <c r="E46" s="67"/>
      <c r="F46" s="67"/>
      <c r="G46" s="10">
        <v>4121.7</v>
      </c>
      <c r="H46" s="10">
        <v>4070.7920399999998</v>
      </c>
      <c r="I46" s="73"/>
    </row>
    <row r="47" spans="1:10" ht="28.5" customHeight="1" x14ac:dyDescent="0.25">
      <c r="A47" s="5"/>
      <c r="B47" s="67" t="s">
        <v>4</v>
      </c>
      <c r="C47" s="67"/>
      <c r="D47" s="67"/>
      <c r="E47" s="67"/>
      <c r="F47" s="67"/>
      <c r="G47" s="9">
        <v>0</v>
      </c>
      <c r="H47" s="9">
        <v>0</v>
      </c>
      <c r="I47" s="74"/>
    </row>
    <row r="48" spans="1:10" ht="66.75" customHeight="1" x14ac:dyDescent="0.25">
      <c r="A48" s="5"/>
      <c r="B48" s="72" t="s">
        <v>14</v>
      </c>
      <c r="C48" s="72"/>
      <c r="D48" s="72"/>
      <c r="E48" s="72"/>
      <c r="F48" s="72"/>
      <c r="G48" s="11" t="s">
        <v>6</v>
      </c>
      <c r="H48" s="11" t="s">
        <v>6</v>
      </c>
      <c r="I48" s="76"/>
    </row>
    <row r="49" spans="1:10" ht="15" customHeight="1" x14ac:dyDescent="0.25">
      <c r="A49" s="5"/>
      <c r="B49" s="66" t="s">
        <v>1</v>
      </c>
      <c r="C49" s="66"/>
      <c r="D49" s="66"/>
      <c r="E49" s="66"/>
      <c r="F49" s="66"/>
      <c r="G49" s="8">
        <f>G50+G51+G52</f>
        <v>0</v>
      </c>
      <c r="H49" s="8">
        <f>H50+H51+H52</f>
        <v>0</v>
      </c>
      <c r="I49" s="76"/>
    </row>
    <row r="50" spans="1:10" ht="15" customHeight="1" x14ac:dyDescent="0.25">
      <c r="A50" s="5"/>
      <c r="B50" s="67" t="s">
        <v>2</v>
      </c>
      <c r="C50" s="67"/>
      <c r="D50" s="67"/>
      <c r="E50" s="67"/>
      <c r="F50" s="67"/>
      <c r="G50" s="9">
        <v>0</v>
      </c>
      <c r="H50" s="10">
        <v>0</v>
      </c>
      <c r="I50" s="76"/>
    </row>
    <row r="51" spans="1:10" ht="15" customHeight="1" x14ac:dyDescent="0.25">
      <c r="A51" s="5"/>
      <c r="B51" s="67" t="s">
        <v>3</v>
      </c>
      <c r="C51" s="67"/>
      <c r="D51" s="67"/>
      <c r="E51" s="67"/>
      <c r="F51" s="67"/>
      <c r="G51" s="9">
        <v>0</v>
      </c>
      <c r="H51" s="10">
        <v>0</v>
      </c>
      <c r="I51" s="76"/>
    </row>
    <row r="52" spans="1:10" ht="15" customHeight="1" x14ac:dyDescent="0.25">
      <c r="A52" s="13"/>
      <c r="B52" s="67" t="s">
        <v>4</v>
      </c>
      <c r="C52" s="67"/>
      <c r="D52" s="67"/>
      <c r="E52" s="67"/>
      <c r="F52" s="67"/>
      <c r="G52" s="9">
        <v>0</v>
      </c>
      <c r="H52" s="10">
        <v>0</v>
      </c>
      <c r="I52" s="76"/>
    </row>
    <row r="53" spans="1:10" ht="33.75" customHeight="1" x14ac:dyDescent="0.25">
      <c r="A53" s="14" t="s">
        <v>26</v>
      </c>
      <c r="B53" s="81" t="s">
        <v>58</v>
      </c>
      <c r="C53" s="81"/>
      <c r="D53" s="81"/>
      <c r="E53" s="81"/>
      <c r="F53" s="81"/>
      <c r="G53" s="81"/>
      <c r="H53" s="81"/>
      <c r="I53" s="82"/>
    </row>
    <row r="54" spans="1:10" x14ac:dyDescent="0.25">
      <c r="A54" s="15"/>
      <c r="B54" s="71" t="s">
        <v>1</v>
      </c>
      <c r="C54" s="71"/>
      <c r="D54" s="71"/>
      <c r="E54" s="71"/>
      <c r="F54" s="71"/>
      <c r="G54" s="16">
        <f>G55+G56+G57</f>
        <v>2360.1999999999998</v>
      </c>
      <c r="H54" s="16">
        <v>2360.1986999999999</v>
      </c>
      <c r="I54" s="82"/>
      <c r="J54" s="34">
        <f>H54/G54*100</f>
        <v>99.999944919922044</v>
      </c>
    </row>
    <row r="55" spans="1:10" x14ac:dyDescent="0.25">
      <c r="A55" s="15"/>
      <c r="B55" s="71" t="s">
        <v>2</v>
      </c>
      <c r="C55" s="71"/>
      <c r="D55" s="71"/>
      <c r="E55" s="71"/>
      <c r="F55" s="71"/>
      <c r="G55" s="16">
        <f t="shared" ref="G55:H57" si="3">G60+G65+G70+G75+G80+G85+G90+G95</f>
        <v>0</v>
      </c>
      <c r="H55" s="16">
        <f t="shared" si="3"/>
        <v>0</v>
      </c>
      <c r="I55" s="82"/>
      <c r="J55" s="34"/>
    </row>
    <row r="56" spans="1:10" x14ac:dyDescent="0.25">
      <c r="A56" s="15"/>
      <c r="B56" s="71" t="s">
        <v>3</v>
      </c>
      <c r="C56" s="71"/>
      <c r="D56" s="71"/>
      <c r="E56" s="71"/>
      <c r="F56" s="71"/>
      <c r="G56" s="16">
        <f t="shared" si="3"/>
        <v>60.2</v>
      </c>
      <c r="H56" s="16">
        <v>60.2</v>
      </c>
      <c r="I56" s="82"/>
      <c r="J56" s="34"/>
    </row>
    <row r="57" spans="1:10" x14ac:dyDescent="0.25">
      <c r="A57" s="15"/>
      <c r="B57" s="71" t="s">
        <v>4</v>
      </c>
      <c r="C57" s="71"/>
      <c r="D57" s="71"/>
      <c r="E57" s="71"/>
      <c r="F57" s="71"/>
      <c r="G57" s="16">
        <f t="shared" si="3"/>
        <v>2300</v>
      </c>
      <c r="H57" s="16">
        <v>2299.9987000000001</v>
      </c>
      <c r="I57" s="82"/>
      <c r="J57" s="34"/>
    </row>
    <row r="58" spans="1:10" ht="84" customHeight="1" x14ac:dyDescent="0.25">
      <c r="A58" s="15"/>
      <c r="B58" s="77" t="s">
        <v>72</v>
      </c>
      <c r="C58" s="77"/>
      <c r="D58" s="77"/>
      <c r="E58" s="77"/>
      <c r="F58" s="77"/>
      <c r="G58" s="11" t="s">
        <v>6</v>
      </c>
      <c r="H58" s="11" t="s">
        <v>6</v>
      </c>
      <c r="I58" s="78" t="s">
        <v>106</v>
      </c>
    </row>
    <row r="59" spans="1:10" x14ac:dyDescent="0.25">
      <c r="A59" s="15"/>
      <c r="B59" s="66" t="s">
        <v>1</v>
      </c>
      <c r="C59" s="66"/>
      <c r="D59" s="66"/>
      <c r="E59" s="66"/>
      <c r="F59" s="66"/>
      <c r="G59" s="17">
        <f>SUM(G60:G62)</f>
        <v>150</v>
      </c>
      <c r="H59" s="17">
        <v>150</v>
      </c>
      <c r="I59" s="79"/>
    </row>
    <row r="60" spans="1:10" x14ac:dyDescent="0.25">
      <c r="A60" s="15"/>
      <c r="B60" s="67" t="s">
        <v>2</v>
      </c>
      <c r="C60" s="67"/>
      <c r="D60" s="67"/>
      <c r="E60" s="67"/>
      <c r="F60" s="67"/>
      <c r="G60" s="18">
        <v>0</v>
      </c>
      <c r="H60" s="18">
        <v>0</v>
      </c>
      <c r="I60" s="79"/>
    </row>
    <row r="61" spans="1:10" x14ac:dyDescent="0.25">
      <c r="A61" s="15"/>
      <c r="B61" s="67" t="s">
        <v>3</v>
      </c>
      <c r="C61" s="67"/>
      <c r="D61" s="67"/>
      <c r="E61" s="67"/>
      <c r="F61" s="67"/>
      <c r="G61" s="18">
        <v>0</v>
      </c>
      <c r="H61" s="18">
        <v>0</v>
      </c>
      <c r="I61" s="79"/>
    </row>
    <row r="62" spans="1:10" ht="15.75" customHeight="1" x14ac:dyDescent="0.25">
      <c r="A62" s="15"/>
      <c r="B62" s="67" t="s">
        <v>4</v>
      </c>
      <c r="C62" s="67"/>
      <c r="D62" s="67"/>
      <c r="E62" s="67"/>
      <c r="F62" s="67"/>
      <c r="G62" s="18">
        <v>150</v>
      </c>
      <c r="H62" s="18">
        <v>150</v>
      </c>
      <c r="I62" s="80"/>
    </row>
    <row r="63" spans="1:10" ht="27.75" customHeight="1" x14ac:dyDescent="0.25">
      <c r="A63" s="15"/>
      <c r="B63" s="72" t="s">
        <v>16</v>
      </c>
      <c r="C63" s="72"/>
      <c r="D63" s="72"/>
      <c r="E63" s="72"/>
      <c r="F63" s="72"/>
      <c r="G63" s="11" t="s">
        <v>6</v>
      </c>
      <c r="H63" s="11" t="s">
        <v>6</v>
      </c>
      <c r="I63" s="83"/>
    </row>
    <row r="64" spans="1:10" ht="15" customHeight="1" x14ac:dyDescent="0.25">
      <c r="A64" s="15"/>
      <c r="B64" s="66" t="s">
        <v>1</v>
      </c>
      <c r="C64" s="66"/>
      <c r="D64" s="66"/>
      <c r="E64" s="66"/>
      <c r="F64" s="66"/>
      <c r="G64" s="17">
        <f>SUM(G65:G67)</f>
        <v>0</v>
      </c>
      <c r="H64" s="17">
        <f t="shared" ref="H64" si="4">SUM(H65:H67)</f>
        <v>0</v>
      </c>
      <c r="I64" s="84"/>
    </row>
    <row r="65" spans="1:9" ht="15" customHeight="1" x14ac:dyDescent="0.25">
      <c r="A65" s="15"/>
      <c r="B65" s="67" t="s">
        <v>2</v>
      </c>
      <c r="C65" s="67"/>
      <c r="D65" s="67"/>
      <c r="E65" s="67"/>
      <c r="F65" s="67"/>
      <c r="G65" s="18">
        <v>0</v>
      </c>
      <c r="H65" s="18">
        <v>0</v>
      </c>
      <c r="I65" s="84"/>
    </row>
    <row r="66" spans="1:9" ht="15" customHeight="1" x14ac:dyDescent="0.25">
      <c r="A66" s="15"/>
      <c r="B66" s="67" t="s">
        <v>3</v>
      </c>
      <c r="C66" s="67"/>
      <c r="D66" s="67"/>
      <c r="E66" s="67"/>
      <c r="F66" s="67"/>
      <c r="G66" s="18">
        <v>0</v>
      </c>
      <c r="H66" s="18">
        <v>0</v>
      </c>
      <c r="I66" s="84"/>
    </row>
    <row r="67" spans="1:9" ht="15" customHeight="1" x14ac:dyDescent="0.25">
      <c r="A67" s="15"/>
      <c r="B67" s="67" t="s">
        <v>4</v>
      </c>
      <c r="C67" s="67"/>
      <c r="D67" s="67"/>
      <c r="E67" s="67"/>
      <c r="F67" s="67"/>
      <c r="G67" s="18">
        <v>0</v>
      </c>
      <c r="H67" s="18">
        <v>0</v>
      </c>
      <c r="I67" s="85"/>
    </row>
    <row r="68" spans="1:9" ht="48.75" customHeight="1" x14ac:dyDescent="0.25">
      <c r="A68" s="15"/>
      <c r="B68" s="72" t="s">
        <v>17</v>
      </c>
      <c r="C68" s="72"/>
      <c r="D68" s="72"/>
      <c r="E68" s="72"/>
      <c r="F68" s="72"/>
      <c r="G68" s="11" t="s">
        <v>6</v>
      </c>
      <c r="H68" s="11" t="s">
        <v>6</v>
      </c>
      <c r="I68" s="78" t="s">
        <v>107</v>
      </c>
    </row>
    <row r="69" spans="1:9" x14ac:dyDescent="0.25">
      <c r="A69" s="15"/>
      <c r="B69" s="66" t="s">
        <v>1</v>
      </c>
      <c r="C69" s="66"/>
      <c r="D69" s="66"/>
      <c r="E69" s="66"/>
      <c r="F69" s="66"/>
      <c r="G69" s="17">
        <f>SUM(G70:G72)</f>
        <v>130</v>
      </c>
      <c r="H69" s="17">
        <v>130</v>
      </c>
      <c r="I69" s="79"/>
    </row>
    <row r="70" spans="1:9" x14ac:dyDescent="0.25">
      <c r="A70" s="15"/>
      <c r="B70" s="67" t="s">
        <v>2</v>
      </c>
      <c r="C70" s="67"/>
      <c r="D70" s="67"/>
      <c r="E70" s="67"/>
      <c r="F70" s="67"/>
      <c r="G70" s="18">
        <v>0</v>
      </c>
      <c r="H70" s="18">
        <v>0</v>
      </c>
      <c r="I70" s="79"/>
    </row>
    <row r="71" spans="1:9" x14ac:dyDescent="0.25">
      <c r="A71" s="15"/>
      <c r="B71" s="67" t="s">
        <v>3</v>
      </c>
      <c r="C71" s="67"/>
      <c r="D71" s="67"/>
      <c r="E71" s="67"/>
      <c r="F71" s="67"/>
      <c r="G71" s="18">
        <v>60</v>
      </c>
      <c r="H71" s="18">
        <v>60</v>
      </c>
      <c r="I71" s="79"/>
    </row>
    <row r="72" spans="1:9" x14ac:dyDescent="0.25">
      <c r="A72" s="15"/>
      <c r="B72" s="67" t="s">
        <v>4</v>
      </c>
      <c r="C72" s="67"/>
      <c r="D72" s="67"/>
      <c r="E72" s="67"/>
      <c r="F72" s="67"/>
      <c r="G72" s="18">
        <v>70</v>
      </c>
      <c r="H72" s="18">
        <v>70</v>
      </c>
      <c r="I72" s="80"/>
    </row>
    <row r="73" spans="1:9" ht="42" customHeight="1" x14ac:dyDescent="0.25">
      <c r="A73" s="15"/>
      <c r="B73" s="72" t="s">
        <v>18</v>
      </c>
      <c r="C73" s="72"/>
      <c r="D73" s="72"/>
      <c r="E73" s="72"/>
      <c r="F73" s="72"/>
      <c r="G73" s="11" t="s">
        <v>6</v>
      </c>
      <c r="H73" s="11" t="s">
        <v>6</v>
      </c>
      <c r="I73" s="78" t="s">
        <v>78</v>
      </c>
    </row>
    <row r="74" spans="1:9" ht="15" customHeight="1" x14ac:dyDescent="0.25">
      <c r="A74" s="15"/>
      <c r="B74" s="66" t="s">
        <v>1</v>
      </c>
      <c r="C74" s="66"/>
      <c r="D74" s="66"/>
      <c r="E74" s="66"/>
      <c r="F74" s="66"/>
      <c r="G74" s="17">
        <f>SUM(G75:G77)</f>
        <v>10</v>
      </c>
      <c r="H74" s="17">
        <f t="shared" ref="H74" si="5">SUM(H75:H77)</f>
        <v>10</v>
      </c>
      <c r="I74" s="79"/>
    </row>
    <row r="75" spans="1:9" ht="15" customHeight="1" x14ac:dyDescent="0.25">
      <c r="A75" s="15"/>
      <c r="B75" s="67" t="s">
        <v>2</v>
      </c>
      <c r="C75" s="67"/>
      <c r="D75" s="67"/>
      <c r="E75" s="67"/>
      <c r="F75" s="67"/>
      <c r="G75" s="18">
        <v>0</v>
      </c>
      <c r="H75" s="18">
        <v>0</v>
      </c>
      <c r="I75" s="79"/>
    </row>
    <row r="76" spans="1:9" ht="15" customHeight="1" x14ac:dyDescent="0.25">
      <c r="A76" s="15"/>
      <c r="B76" s="67" t="s">
        <v>3</v>
      </c>
      <c r="C76" s="67"/>
      <c r="D76" s="67"/>
      <c r="E76" s="67"/>
      <c r="F76" s="67"/>
      <c r="G76" s="18">
        <v>0</v>
      </c>
      <c r="H76" s="18">
        <v>0</v>
      </c>
      <c r="I76" s="79"/>
    </row>
    <row r="77" spans="1:9" ht="15" customHeight="1" x14ac:dyDescent="0.25">
      <c r="A77" s="15"/>
      <c r="B77" s="67" t="s">
        <v>4</v>
      </c>
      <c r="C77" s="67"/>
      <c r="D77" s="67"/>
      <c r="E77" s="67"/>
      <c r="F77" s="67"/>
      <c r="G77" s="18">
        <v>10</v>
      </c>
      <c r="H77" s="18">
        <v>10</v>
      </c>
      <c r="I77" s="80"/>
    </row>
    <row r="78" spans="1:9" ht="29.25" customHeight="1" x14ac:dyDescent="0.25">
      <c r="A78" s="15"/>
      <c r="B78" s="72" t="s">
        <v>19</v>
      </c>
      <c r="C78" s="72"/>
      <c r="D78" s="72"/>
      <c r="E78" s="72"/>
      <c r="F78" s="72"/>
      <c r="G78" s="12" t="s">
        <v>6</v>
      </c>
      <c r="H78" s="12" t="s">
        <v>6</v>
      </c>
      <c r="I78" s="78" t="s">
        <v>79</v>
      </c>
    </row>
    <row r="79" spans="1:9" ht="15" customHeight="1" x14ac:dyDescent="0.25">
      <c r="A79" s="100"/>
      <c r="B79" s="66" t="s">
        <v>1</v>
      </c>
      <c r="C79" s="66"/>
      <c r="D79" s="66"/>
      <c r="E79" s="66"/>
      <c r="F79" s="66"/>
      <c r="G79" s="17">
        <f>SUM(G80:G82)</f>
        <v>26.2</v>
      </c>
      <c r="H79" s="17">
        <v>26.2</v>
      </c>
      <c r="I79" s="79"/>
    </row>
    <row r="80" spans="1:9" ht="15" customHeight="1" x14ac:dyDescent="0.25">
      <c r="A80" s="100"/>
      <c r="B80" s="67" t="s">
        <v>2</v>
      </c>
      <c r="C80" s="67"/>
      <c r="D80" s="67"/>
      <c r="E80" s="67"/>
      <c r="F80" s="67"/>
      <c r="G80" s="18">
        <v>0</v>
      </c>
      <c r="H80" s="18">
        <v>0</v>
      </c>
      <c r="I80" s="79"/>
    </row>
    <row r="81" spans="1:9" ht="15" customHeight="1" x14ac:dyDescent="0.25">
      <c r="A81" s="100"/>
      <c r="B81" s="67" t="s">
        <v>3</v>
      </c>
      <c r="C81" s="67"/>
      <c r="D81" s="67"/>
      <c r="E81" s="67"/>
      <c r="F81" s="67"/>
      <c r="G81" s="18">
        <v>0.2</v>
      </c>
      <c r="H81" s="18">
        <v>0.2</v>
      </c>
      <c r="I81" s="79"/>
    </row>
    <row r="82" spans="1:9" ht="15" customHeight="1" x14ac:dyDescent="0.25">
      <c r="A82" s="100"/>
      <c r="B82" s="67" t="s">
        <v>4</v>
      </c>
      <c r="C82" s="67"/>
      <c r="D82" s="67"/>
      <c r="E82" s="67"/>
      <c r="F82" s="67"/>
      <c r="G82" s="18">
        <v>26</v>
      </c>
      <c r="H82" s="18">
        <v>26</v>
      </c>
      <c r="I82" s="80"/>
    </row>
    <row r="83" spans="1:9" ht="40.5" customHeight="1" x14ac:dyDescent="0.25">
      <c r="A83" s="100"/>
      <c r="B83" s="72" t="s">
        <v>20</v>
      </c>
      <c r="C83" s="72"/>
      <c r="D83" s="72"/>
      <c r="E83" s="72"/>
      <c r="F83" s="72"/>
      <c r="G83" s="11" t="s">
        <v>6</v>
      </c>
      <c r="H83" s="11" t="s">
        <v>6</v>
      </c>
      <c r="I83" s="78" t="s">
        <v>80</v>
      </c>
    </row>
    <row r="84" spans="1:9" ht="15" customHeight="1" x14ac:dyDescent="0.25">
      <c r="A84" s="100"/>
      <c r="B84" s="66" t="s">
        <v>1</v>
      </c>
      <c r="C84" s="66"/>
      <c r="D84" s="66"/>
      <c r="E84" s="66"/>
      <c r="F84" s="66"/>
      <c r="G84" s="17">
        <f>SUM(G85:G87)</f>
        <v>14</v>
      </c>
      <c r="H84" s="17">
        <v>14</v>
      </c>
      <c r="I84" s="79"/>
    </row>
    <row r="85" spans="1:9" ht="15" customHeight="1" x14ac:dyDescent="0.25">
      <c r="A85" s="100"/>
      <c r="B85" s="67" t="s">
        <v>2</v>
      </c>
      <c r="C85" s="67"/>
      <c r="D85" s="67"/>
      <c r="E85" s="67"/>
      <c r="F85" s="67"/>
      <c r="G85" s="18">
        <v>0</v>
      </c>
      <c r="H85" s="18">
        <v>0</v>
      </c>
      <c r="I85" s="79"/>
    </row>
    <row r="86" spans="1:9" ht="15" customHeight="1" x14ac:dyDescent="0.25">
      <c r="A86" s="100"/>
      <c r="B86" s="67" t="s">
        <v>3</v>
      </c>
      <c r="C86" s="67"/>
      <c r="D86" s="67"/>
      <c r="E86" s="67"/>
      <c r="F86" s="67"/>
      <c r="G86" s="18">
        <v>0</v>
      </c>
      <c r="H86" s="18">
        <v>0</v>
      </c>
      <c r="I86" s="79"/>
    </row>
    <row r="87" spans="1:9" ht="15" customHeight="1" x14ac:dyDescent="0.25">
      <c r="A87" s="100"/>
      <c r="B87" s="67" t="s">
        <v>4</v>
      </c>
      <c r="C87" s="67"/>
      <c r="D87" s="67"/>
      <c r="E87" s="67"/>
      <c r="F87" s="67"/>
      <c r="G87" s="18">
        <v>14</v>
      </c>
      <c r="H87" s="18">
        <v>14</v>
      </c>
      <c r="I87" s="80"/>
    </row>
    <row r="88" spans="1:9" ht="28.5" customHeight="1" x14ac:dyDescent="0.25">
      <c r="A88" s="100"/>
      <c r="B88" s="60" t="s">
        <v>21</v>
      </c>
      <c r="C88" s="61"/>
      <c r="D88" s="61"/>
      <c r="E88" s="61"/>
      <c r="F88" s="62"/>
      <c r="G88" s="18"/>
      <c r="H88" s="18"/>
      <c r="I88" s="78"/>
    </row>
    <row r="89" spans="1:9" ht="15" customHeight="1" x14ac:dyDescent="0.25">
      <c r="A89" s="100"/>
      <c r="B89" s="66" t="s">
        <v>1</v>
      </c>
      <c r="C89" s="66"/>
      <c r="D89" s="66"/>
      <c r="E89" s="66"/>
      <c r="F89" s="66"/>
      <c r="G89" s="17">
        <f>G90+G91+G92</f>
        <v>0</v>
      </c>
      <c r="H89" s="17">
        <f>H90+H91+H92</f>
        <v>0</v>
      </c>
      <c r="I89" s="79"/>
    </row>
    <row r="90" spans="1:9" ht="15" customHeight="1" x14ac:dyDescent="0.25">
      <c r="A90" s="15"/>
      <c r="B90" s="67" t="s">
        <v>2</v>
      </c>
      <c r="C90" s="67"/>
      <c r="D90" s="67"/>
      <c r="E90" s="67"/>
      <c r="F90" s="67"/>
      <c r="G90" s="18">
        <v>0</v>
      </c>
      <c r="H90" s="18">
        <v>0</v>
      </c>
      <c r="I90" s="79"/>
    </row>
    <row r="91" spans="1:9" ht="15" customHeight="1" x14ac:dyDescent="0.25">
      <c r="A91" s="15"/>
      <c r="B91" s="67" t="s">
        <v>3</v>
      </c>
      <c r="C91" s="67"/>
      <c r="D91" s="67"/>
      <c r="E91" s="67"/>
      <c r="F91" s="67"/>
      <c r="G91" s="18">
        <v>0</v>
      </c>
      <c r="H91" s="18">
        <v>0</v>
      </c>
      <c r="I91" s="79"/>
    </row>
    <row r="92" spans="1:9" ht="15" customHeight="1" x14ac:dyDescent="0.25">
      <c r="A92" s="15"/>
      <c r="B92" s="67" t="s">
        <v>4</v>
      </c>
      <c r="C92" s="67"/>
      <c r="D92" s="67"/>
      <c r="E92" s="67"/>
      <c r="F92" s="67"/>
      <c r="G92" s="18">
        <v>0</v>
      </c>
      <c r="H92" s="18">
        <v>0</v>
      </c>
      <c r="I92" s="80"/>
    </row>
    <row r="93" spans="1:9" ht="43.5" customHeight="1" x14ac:dyDescent="0.25">
      <c r="A93" s="15"/>
      <c r="B93" s="60" t="s">
        <v>73</v>
      </c>
      <c r="C93" s="61"/>
      <c r="D93" s="61"/>
      <c r="E93" s="62"/>
      <c r="F93" s="54"/>
      <c r="G93" s="18"/>
      <c r="H93" s="18"/>
      <c r="I93" s="78" t="s">
        <v>87</v>
      </c>
    </row>
    <row r="94" spans="1:9" ht="15" customHeight="1" x14ac:dyDescent="0.25">
      <c r="A94" s="15"/>
      <c r="B94" s="66" t="s">
        <v>1</v>
      </c>
      <c r="C94" s="66"/>
      <c r="D94" s="66"/>
      <c r="E94" s="66"/>
      <c r="F94" s="66"/>
      <c r="G94" s="17">
        <f>G95+G96+G97</f>
        <v>2030</v>
      </c>
      <c r="H94" s="17">
        <v>2029.9987000000001</v>
      </c>
      <c r="I94" s="79"/>
    </row>
    <row r="95" spans="1:9" ht="15" customHeight="1" x14ac:dyDescent="0.25">
      <c r="A95" s="15"/>
      <c r="B95" s="67" t="s">
        <v>2</v>
      </c>
      <c r="C95" s="67"/>
      <c r="D95" s="67"/>
      <c r="E95" s="67"/>
      <c r="F95" s="67"/>
      <c r="G95" s="18">
        <v>0</v>
      </c>
      <c r="H95" s="18">
        <v>0</v>
      </c>
      <c r="I95" s="79"/>
    </row>
    <row r="96" spans="1:9" ht="15" customHeight="1" x14ac:dyDescent="0.25">
      <c r="A96" s="15"/>
      <c r="B96" s="67" t="s">
        <v>3</v>
      </c>
      <c r="C96" s="67"/>
      <c r="D96" s="67"/>
      <c r="E96" s="67"/>
      <c r="F96" s="67"/>
      <c r="G96" s="18">
        <v>0</v>
      </c>
      <c r="H96" s="18">
        <v>0</v>
      </c>
      <c r="I96" s="79"/>
    </row>
    <row r="97" spans="1:10" ht="15" customHeight="1" x14ac:dyDescent="0.25">
      <c r="A97" s="15"/>
      <c r="B97" s="67" t="s">
        <v>4</v>
      </c>
      <c r="C97" s="67"/>
      <c r="D97" s="67"/>
      <c r="E97" s="67"/>
      <c r="F97" s="67"/>
      <c r="G97" s="18">
        <v>2030</v>
      </c>
      <c r="H97" s="18">
        <v>2029.9987000000001</v>
      </c>
      <c r="I97" s="80"/>
    </row>
    <row r="98" spans="1:10" ht="24.75" customHeight="1" x14ac:dyDescent="0.25">
      <c r="A98" s="14" t="s">
        <v>15</v>
      </c>
      <c r="B98" s="81" t="s">
        <v>56</v>
      </c>
      <c r="C98" s="81"/>
      <c r="D98" s="81"/>
      <c r="E98" s="81"/>
      <c r="F98" s="81"/>
      <c r="G98" s="81"/>
      <c r="H98" s="81"/>
      <c r="I98" s="82"/>
    </row>
    <row r="99" spans="1:10" x14ac:dyDescent="0.25">
      <c r="A99" s="5"/>
      <c r="B99" s="71" t="s">
        <v>1</v>
      </c>
      <c r="C99" s="71"/>
      <c r="D99" s="71"/>
      <c r="E99" s="71"/>
      <c r="F99" s="71"/>
      <c r="G99" s="16">
        <v>72671.650819999995</v>
      </c>
      <c r="H99" s="16">
        <v>72665.436990000002</v>
      </c>
      <c r="I99" s="82"/>
      <c r="J99" s="34">
        <f>H99/G99*100</f>
        <v>99.991449444274522</v>
      </c>
    </row>
    <row r="100" spans="1:10" x14ac:dyDescent="0.25">
      <c r="A100" s="5"/>
      <c r="B100" s="77" t="s">
        <v>2</v>
      </c>
      <c r="C100" s="77"/>
      <c r="D100" s="77"/>
      <c r="E100" s="77"/>
      <c r="F100" s="77"/>
      <c r="G100" s="16">
        <v>7494.8424000000005</v>
      </c>
      <c r="H100" s="16">
        <v>7494.8424000000005</v>
      </c>
      <c r="I100" s="82"/>
    </row>
    <row r="101" spans="1:10" x14ac:dyDescent="0.25">
      <c r="A101" s="5"/>
      <c r="B101" s="77" t="s">
        <v>3</v>
      </c>
      <c r="C101" s="77"/>
      <c r="D101" s="77"/>
      <c r="E101" s="77"/>
      <c r="F101" s="77"/>
      <c r="G101" s="20">
        <v>28393.723000000002</v>
      </c>
      <c r="H101" s="20">
        <v>28391.600060000001</v>
      </c>
      <c r="I101" s="82"/>
    </row>
    <row r="102" spans="1:10" x14ac:dyDescent="0.25">
      <c r="A102" s="5"/>
      <c r="B102" s="77" t="s">
        <v>4</v>
      </c>
      <c r="C102" s="77"/>
      <c r="D102" s="77"/>
      <c r="E102" s="77"/>
      <c r="F102" s="77"/>
      <c r="G102" s="20">
        <v>36783.085420000003</v>
      </c>
      <c r="H102" s="20">
        <v>36778.994530000004</v>
      </c>
      <c r="I102" s="82"/>
      <c r="J102" s="34"/>
    </row>
    <row r="103" spans="1:10" ht="87.75" customHeight="1" x14ac:dyDescent="0.25">
      <c r="A103" s="5"/>
      <c r="B103" s="72" t="s">
        <v>22</v>
      </c>
      <c r="C103" s="72"/>
      <c r="D103" s="72"/>
      <c r="E103" s="72"/>
      <c r="F103" s="72"/>
      <c r="G103" s="11" t="s">
        <v>6</v>
      </c>
      <c r="H103" s="11" t="s">
        <v>6</v>
      </c>
      <c r="I103" s="86" t="s">
        <v>83</v>
      </c>
    </row>
    <row r="104" spans="1:10" ht="15" customHeight="1" x14ac:dyDescent="0.25">
      <c r="A104" s="5"/>
      <c r="B104" s="66" t="s">
        <v>1</v>
      </c>
      <c r="C104" s="66"/>
      <c r="D104" s="66"/>
      <c r="E104" s="66"/>
      <c r="F104" s="66"/>
      <c r="G104" s="21">
        <v>20481.082419999999</v>
      </c>
      <c r="H104" s="21">
        <v>20481.08136</v>
      </c>
      <c r="I104" s="87"/>
      <c r="J104" s="34"/>
    </row>
    <row r="105" spans="1:10" ht="15" customHeight="1" x14ac:dyDescent="0.25">
      <c r="A105" s="5"/>
      <c r="B105" s="67" t="s">
        <v>2</v>
      </c>
      <c r="C105" s="67"/>
      <c r="D105" s="67"/>
      <c r="E105" s="67"/>
      <c r="F105" s="67"/>
      <c r="G105" s="22">
        <v>41.55</v>
      </c>
      <c r="H105" s="22">
        <v>41.55</v>
      </c>
      <c r="I105" s="87"/>
      <c r="J105" s="34"/>
    </row>
    <row r="106" spans="1:10" ht="15" customHeight="1" x14ac:dyDescent="0.25">
      <c r="A106" s="5"/>
      <c r="B106" s="67" t="s">
        <v>3</v>
      </c>
      <c r="C106" s="67"/>
      <c r="D106" s="67"/>
      <c r="E106" s="67"/>
      <c r="F106" s="67"/>
      <c r="G106" s="22">
        <v>9690.9570000000003</v>
      </c>
      <c r="H106" s="22">
        <v>9690.9560500000007</v>
      </c>
      <c r="I106" s="87"/>
      <c r="J106" s="34"/>
    </row>
    <row r="107" spans="1:10" ht="15" customHeight="1" x14ac:dyDescent="0.25">
      <c r="A107" s="5"/>
      <c r="B107" s="67" t="s">
        <v>4</v>
      </c>
      <c r="C107" s="67"/>
      <c r="D107" s="67"/>
      <c r="E107" s="67"/>
      <c r="F107" s="67"/>
      <c r="G107" s="22">
        <v>10748.575419999999</v>
      </c>
      <c r="H107" s="22">
        <v>10748.57531</v>
      </c>
      <c r="I107" s="88"/>
      <c r="J107" s="34"/>
    </row>
    <row r="108" spans="1:10" ht="58.5" customHeight="1" x14ac:dyDescent="0.25">
      <c r="A108" s="5"/>
      <c r="B108" s="60" t="s">
        <v>23</v>
      </c>
      <c r="C108" s="61"/>
      <c r="D108" s="61"/>
      <c r="E108" s="61"/>
      <c r="F108" s="62"/>
      <c r="G108" s="11" t="s">
        <v>6</v>
      </c>
      <c r="H108" s="11" t="s">
        <v>6</v>
      </c>
      <c r="I108" s="86" t="s">
        <v>84</v>
      </c>
    </row>
    <row r="109" spans="1:10" ht="15" customHeight="1" x14ac:dyDescent="0.25">
      <c r="A109" s="5"/>
      <c r="B109" s="66" t="s">
        <v>1</v>
      </c>
      <c r="C109" s="66"/>
      <c r="D109" s="66"/>
      <c r="E109" s="66"/>
      <c r="F109" s="66"/>
      <c r="G109" s="21">
        <v>29823.565999999999</v>
      </c>
      <c r="H109" s="21">
        <v>29818.484499999999</v>
      </c>
      <c r="I109" s="87"/>
      <c r="J109" s="34"/>
    </row>
    <row r="110" spans="1:10" ht="15" customHeight="1" x14ac:dyDescent="0.25">
      <c r="A110" s="5"/>
      <c r="B110" s="67" t="s">
        <v>2</v>
      </c>
      <c r="C110" s="67"/>
      <c r="D110" s="67"/>
      <c r="E110" s="67"/>
      <c r="F110" s="67"/>
      <c r="G110" s="22">
        <v>7432.2</v>
      </c>
      <c r="H110" s="22">
        <v>7432.2</v>
      </c>
      <c r="I110" s="87"/>
      <c r="J110" s="34"/>
    </row>
    <row r="111" spans="1:10" ht="15" customHeight="1" x14ac:dyDescent="0.25">
      <c r="A111" s="5"/>
      <c r="B111" s="67" t="s">
        <v>3</v>
      </c>
      <c r="C111" s="67"/>
      <c r="D111" s="67"/>
      <c r="E111" s="67"/>
      <c r="F111" s="67"/>
      <c r="G111" s="22">
        <v>9916.4660000000003</v>
      </c>
      <c r="H111" s="22">
        <v>9915.4740000000002</v>
      </c>
      <c r="I111" s="87"/>
      <c r="J111" s="34"/>
    </row>
    <row r="112" spans="1:10" ht="15" customHeight="1" x14ac:dyDescent="0.25">
      <c r="A112" s="5"/>
      <c r="B112" s="67" t="s">
        <v>4</v>
      </c>
      <c r="C112" s="67"/>
      <c r="D112" s="67"/>
      <c r="E112" s="67"/>
      <c r="F112" s="67"/>
      <c r="G112" s="22">
        <v>12474.9</v>
      </c>
      <c r="H112" s="22">
        <v>12470.8105</v>
      </c>
      <c r="I112" s="88"/>
      <c r="J112" s="34"/>
    </row>
    <row r="113" spans="1:10" ht="30.75" customHeight="1" x14ac:dyDescent="0.25">
      <c r="A113" s="5"/>
      <c r="B113" s="60" t="s">
        <v>24</v>
      </c>
      <c r="C113" s="61"/>
      <c r="D113" s="61"/>
      <c r="E113" s="61"/>
      <c r="F113" s="62"/>
      <c r="G113" s="11" t="s">
        <v>6</v>
      </c>
      <c r="H113" s="11" t="s">
        <v>6</v>
      </c>
      <c r="I113" s="86" t="s">
        <v>85</v>
      </c>
    </row>
    <row r="114" spans="1:10" ht="15" customHeight="1" x14ac:dyDescent="0.25">
      <c r="A114" s="5"/>
      <c r="B114" s="66" t="s">
        <v>1</v>
      </c>
      <c r="C114" s="66"/>
      <c r="D114" s="66"/>
      <c r="E114" s="66"/>
      <c r="F114" s="66"/>
      <c r="G114" s="21">
        <v>5233.6099999999997</v>
      </c>
      <c r="H114" s="21">
        <v>5232.4789499999997</v>
      </c>
      <c r="I114" s="87"/>
    </row>
    <row r="115" spans="1:10" ht="15" customHeight="1" x14ac:dyDescent="0.25">
      <c r="A115" s="5"/>
      <c r="B115" s="67" t="s">
        <v>2</v>
      </c>
      <c r="C115" s="67"/>
      <c r="D115" s="67"/>
      <c r="E115" s="67"/>
      <c r="F115" s="67"/>
      <c r="G115" s="22">
        <v>0</v>
      </c>
      <c r="H115" s="22">
        <v>0</v>
      </c>
      <c r="I115" s="87"/>
    </row>
    <row r="116" spans="1:10" ht="15" customHeight="1" x14ac:dyDescent="0.25">
      <c r="A116" s="5"/>
      <c r="B116" s="67" t="s">
        <v>3</v>
      </c>
      <c r="C116" s="67"/>
      <c r="D116" s="67"/>
      <c r="E116" s="67"/>
      <c r="F116" s="67"/>
      <c r="G116" s="22">
        <v>3205</v>
      </c>
      <c r="H116" s="22">
        <v>3203.8700100000001</v>
      </c>
      <c r="I116" s="87"/>
    </row>
    <row r="117" spans="1:10" ht="15" customHeight="1" x14ac:dyDescent="0.25">
      <c r="A117" s="5"/>
      <c r="B117" s="67" t="s">
        <v>4</v>
      </c>
      <c r="C117" s="67"/>
      <c r="D117" s="67"/>
      <c r="E117" s="67"/>
      <c r="F117" s="67"/>
      <c r="G117" s="22">
        <v>2028.61</v>
      </c>
      <c r="H117" s="23">
        <v>2028.6089400000001</v>
      </c>
      <c r="I117" s="88"/>
    </row>
    <row r="118" spans="1:10" ht="43.5" customHeight="1" x14ac:dyDescent="0.25">
      <c r="A118" s="5"/>
      <c r="B118" s="60" t="s">
        <v>25</v>
      </c>
      <c r="C118" s="61"/>
      <c r="D118" s="61"/>
      <c r="E118" s="61"/>
      <c r="F118" s="62"/>
      <c r="G118" s="11" t="s">
        <v>6</v>
      </c>
      <c r="H118" s="11" t="s">
        <v>6</v>
      </c>
      <c r="I118" s="86" t="s">
        <v>86</v>
      </c>
    </row>
    <row r="119" spans="1:10" ht="15" customHeight="1" x14ac:dyDescent="0.25">
      <c r="A119" s="5"/>
      <c r="B119" s="66" t="s">
        <v>1</v>
      </c>
      <c r="C119" s="66"/>
      <c r="D119" s="66"/>
      <c r="E119" s="66"/>
      <c r="F119" s="66"/>
      <c r="G119" s="21">
        <v>17133.392400000001</v>
      </c>
      <c r="H119" s="21">
        <v>17133.392179999999</v>
      </c>
      <c r="I119" s="87"/>
    </row>
    <row r="120" spans="1:10" ht="15" customHeight="1" x14ac:dyDescent="0.25">
      <c r="A120" s="5"/>
      <c r="B120" s="67" t="s">
        <v>2</v>
      </c>
      <c r="C120" s="67"/>
      <c r="D120" s="67"/>
      <c r="E120" s="67"/>
      <c r="F120" s="67"/>
      <c r="G120" s="22">
        <v>21.092400000000001</v>
      </c>
      <c r="H120" s="22">
        <v>21.092400000000001</v>
      </c>
      <c r="I120" s="87"/>
    </row>
    <row r="121" spans="1:10" ht="15" customHeight="1" x14ac:dyDescent="0.25">
      <c r="A121" s="5"/>
      <c r="B121" s="67" t="s">
        <v>3</v>
      </c>
      <c r="C121" s="67"/>
      <c r="D121" s="67"/>
      <c r="E121" s="67"/>
      <c r="F121" s="67"/>
      <c r="G121" s="22">
        <v>5581.3</v>
      </c>
      <c r="H121" s="22">
        <v>5581.3</v>
      </c>
      <c r="I121" s="87"/>
    </row>
    <row r="122" spans="1:10" ht="15" customHeight="1" x14ac:dyDescent="0.25">
      <c r="A122" s="13"/>
      <c r="B122" s="67" t="s">
        <v>4</v>
      </c>
      <c r="C122" s="67"/>
      <c r="D122" s="67"/>
      <c r="E122" s="67"/>
      <c r="F122" s="67"/>
      <c r="G122" s="22">
        <v>11531</v>
      </c>
      <c r="H122" s="22">
        <v>11530.99978</v>
      </c>
      <c r="I122" s="88"/>
    </row>
    <row r="123" spans="1:10" ht="45" customHeight="1" x14ac:dyDescent="0.25">
      <c r="A123" s="14" t="s">
        <v>42</v>
      </c>
      <c r="B123" s="102" t="s">
        <v>55</v>
      </c>
      <c r="C123" s="103"/>
      <c r="D123" s="103"/>
      <c r="E123" s="103"/>
      <c r="F123" s="103"/>
      <c r="G123" s="103"/>
      <c r="H123" s="104"/>
      <c r="I123" s="89"/>
    </row>
    <row r="124" spans="1:10" x14ac:dyDescent="0.25">
      <c r="A124" s="15"/>
      <c r="B124" s="71" t="s">
        <v>1</v>
      </c>
      <c r="C124" s="71"/>
      <c r="D124" s="71"/>
      <c r="E124" s="71"/>
      <c r="F124" s="71"/>
      <c r="G124" s="16">
        <f>G125+G126+G127</f>
        <v>104633.22756999999</v>
      </c>
      <c r="H124" s="16">
        <f>H125+H126+H127</f>
        <v>98707.923349999997</v>
      </c>
      <c r="I124" s="89"/>
      <c r="J124" s="34">
        <f>H124/G124*100</f>
        <v>94.337072115991134</v>
      </c>
    </row>
    <row r="125" spans="1:10" x14ac:dyDescent="0.25">
      <c r="A125" s="15"/>
      <c r="B125" s="71" t="s">
        <v>2</v>
      </c>
      <c r="C125" s="71"/>
      <c r="D125" s="71"/>
      <c r="E125" s="71"/>
      <c r="F125" s="71"/>
      <c r="G125" s="16">
        <f t="shared" ref="G125:H126" si="6">G130+G135+G140+G145+G150+G155+G160+G165</f>
        <v>0</v>
      </c>
      <c r="H125" s="16">
        <f t="shared" si="6"/>
        <v>0</v>
      </c>
      <c r="I125" s="89"/>
    </row>
    <row r="126" spans="1:10" x14ac:dyDescent="0.25">
      <c r="A126" s="15"/>
      <c r="B126" s="71" t="s">
        <v>3</v>
      </c>
      <c r="C126" s="71"/>
      <c r="D126" s="71"/>
      <c r="E126" s="71"/>
      <c r="F126" s="71"/>
      <c r="G126" s="16">
        <f>G131+G136+G141+G146+G151+G156+G161+G166</f>
        <v>85855.7</v>
      </c>
      <c r="H126" s="16">
        <f t="shared" si="6"/>
        <v>84996.323109999998</v>
      </c>
      <c r="I126" s="89"/>
      <c r="J126" s="34"/>
    </row>
    <row r="127" spans="1:10" x14ac:dyDescent="0.25">
      <c r="A127" s="15"/>
      <c r="B127" s="71" t="s">
        <v>4</v>
      </c>
      <c r="C127" s="71"/>
      <c r="D127" s="71"/>
      <c r="E127" s="71"/>
      <c r="F127" s="71"/>
      <c r="G127" s="16">
        <f>G132+G137+G142+G147+G152+G157+G162+G167</f>
        <v>18777.527569999998</v>
      </c>
      <c r="H127" s="16">
        <f>H132+H137+H142+H147+H152+H157+H162+H167</f>
        <v>13711.600239999998</v>
      </c>
      <c r="I127" s="89"/>
      <c r="J127" s="34"/>
    </row>
    <row r="128" spans="1:10" ht="69" customHeight="1" x14ac:dyDescent="0.25">
      <c r="A128" s="15"/>
      <c r="B128" s="72" t="s">
        <v>27</v>
      </c>
      <c r="C128" s="72"/>
      <c r="D128" s="72"/>
      <c r="E128" s="72"/>
      <c r="F128" s="72"/>
      <c r="G128" s="24" t="s">
        <v>6</v>
      </c>
      <c r="H128" s="24" t="s">
        <v>6</v>
      </c>
      <c r="I128" s="90" t="s">
        <v>99</v>
      </c>
    </row>
    <row r="129" spans="1:10" ht="15" customHeight="1" x14ac:dyDescent="0.25">
      <c r="A129" s="15"/>
      <c r="B129" s="66" t="s">
        <v>1</v>
      </c>
      <c r="C129" s="66"/>
      <c r="D129" s="66"/>
      <c r="E129" s="66"/>
      <c r="F129" s="66"/>
      <c r="G129" s="17">
        <f>SUM(G130:G132)</f>
        <v>4150.8600000000006</v>
      </c>
      <c r="H129" s="17">
        <f t="shared" ref="H129" si="7">SUM(H130:H132)</f>
        <v>4150.7861800000001</v>
      </c>
      <c r="I129" s="90"/>
      <c r="J129">
        <f>H129/G129*100</f>
        <v>99.998221573360695</v>
      </c>
    </row>
    <row r="130" spans="1:10" ht="15" customHeight="1" x14ac:dyDescent="0.25">
      <c r="A130" s="15"/>
      <c r="B130" s="67" t="s">
        <v>2</v>
      </c>
      <c r="C130" s="67"/>
      <c r="D130" s="67"/>
      <c r="E130" s="67"/>
      <c r="F130" s="67"/>
      <c r="G130" s="18">
        <v>0</v>
      </c>
      <c r="H130" s="18">
        <v>0</v>
      </c>
      <c r="I130" s="90"/>
    </row>
    <row r="131" spans="1:10" ht="15" customHeight="1" x14ac:dyDescent="0.25">
      <c r="A131" s="15"/>
      <c r="B131" s="67" t="s">
        <v>3</v>
      </c>
      <c r="C131" s="67"/>
      <c r="D131" s="67"/>
      <c r="E131" s="67"/>
      <c r="F131" s="67"/>
      <c r="G131" s="18">
        <v>2421.9</v>
      </c>
      <c r="H131" s="18">
        <v>2421.8321099999998</v>
      </c>
      <c r="I131" s="90"/>
    </row>
    <row r="132" spans="1:10" ht="15" customHeight="1" x14ac:dyDescent="0.25">
      <c r="A132" s="15"/>
      <c r="B132" s="67" t="s">
        <v>4</v>
      </c>
      <c r="C132" s="67"/>
      <c r="D132" s="67"/>
      <c r="E132" s="67"/>
      <c r="F132" s="67"/>
      <c r="G132" s="18">
        <v>1728.96</v>
      </c>
      <c r="H132" s="18">
        <v>1728.95407</v>
      </c>
      <c r="I132" s="90"/>
    </row>
    <row r="133" spans="1:10" ht="31.5" customHeight="1" x14ac:dyDescent="0.25">
      <c r="A133" s="15"/>
      <c r="B133" s="60" t="s">
        <v>28</v>
      </c>
      <c r="C133" s="61"/>
      <c r="D133" s="61"/>
      <c r="E133" s="61"/>
      <c r="F133" s="62"/>
      <c r="G133" s="25" t="s">
        <v>6</v>
      </c>
      <c r="H133" s="25" t="s">
        <v>6</v>
      </c>
      <c r="I133" s="90" t="s">
        <v>100</v>
      </c>
    </row>
    <row r="134" spans="1:10" ht="15" customHeight="1" x14ac:dyDescent="0.25">
      <c r="A134" s="15"/>
      <c r="B134" s="66" t="s">
        <v>1</v>
      </c>
      <c r="C134" s="66"/>
      <c r="D134" s="66"/>
      <c r="E134" s="66"/>
      <c r="F134" s="66"/>
      <c r="G134" s="17">
        <f>SUM(G135:G137)</f>
        <v>97146.38857000001</v>
      </c>
      <c r="H134" s="17">
        <f t="shared" ref="H134" si="8">SUM(H135:H137)</f>
        <v>91435.051289999989</v>
      </c>
      <c r="I134" s="90"/>
      <c r="J134">
        <f>H134/G134*100</f>
        <v>94.120895934402498</v>
      </c>
    </row>
    <row r="135" spans="1:10" ht="15" customHeight="1" x14ac:dyDescent="0.25">
      <c r="A135" s="15"/>
      <c r="B135" s="67" t="s">
        <v>2</v>
      </c>
      <c r="C135" s="67"/>
      <c r="D135" s="67"/>
      <c r="E135" s="67"/>
      <c r="F135" s="67"/>
      <c r="G135" s="11">
        <v>0</v>
      </c>
      <c r="H135" s="18">
        <v>0</v>
      </c>
      <c r="I135" s="90"/>
    </row>
    <row r="136" spans="1:10" ht="15" customHeight="1" x14ac:dyDescent="0.25">
      <c r="A136" s="15"/>
      <c r="B136" s="67" t="s">
        <v>3</v>
      </c>
      <c r="C136" s="67"/>
      <c r="D136" s="67"/>
      <c r="E136" s="67"/>
      <c r="F136" s="67"/>
      <c r="G136" s="18">
        <v>83433.8</v>
      </c>
      <c r="H136" s="18">
        <v>82574.490999999995</v>
      </c>
      <c r="I136" s="90"/>
    </row>
    <row r="137" spans="1:10" ht="15" customHeight="1" x14ac:dyDescent="0.25">
      <c r="A137" s="15"/>
      <c r="B137" s="67" t="s">
        <v>4</v>
      </c>
      <c r="C137" s="67"/>
      <c r="D137" s="67"/>
      <c r="E137" s="67"/>
      <c r="F137" s="67"/>
      <c r="G137" s="26">
        <v>13712.58857</v>
      </c>
      <c r="H137" s="18">
        <v>8860.5602899999994</v>
      </c>
      <c r="I137" s="90"/>
    </row>
    <row r="138" spans="1:10" ht="26.25" customHeight="1" x14ac:dyDescent="0.25">
      <c r="A138" s="15"/>
      <c r="B138" s="72" t="s">
        <v>29</v>
      </c>
      <c r="C138" s="72"/>
      <c r="D138" s="72"/>
      <c r="E138" s="72"/>
      <c r="F138" s="72"/>
      <c r="G138" s="11" t="s">
        <v>6</v>
      </c>
      <c r="H138" s="11" t="s">
        <v>6</v>
      </c>
      <c r="I138" s="90"/>
    </row>
    <row r="139" spans="1:10" ht="15" customHeight="1" x14ac:dyDescent="0.25">
      <c r="A139" s="15"/>
      <c r="B139" s="66" t="s">
        <v>1</v>
      </c>
      <c r="C139" s="66"/>
      <c r="D139" s="66"/>
      <c r="E139" s="66"/>
      <c r="F139" s="66"/>
      <c r="G139" s="17">
        <f>SUM(G140:G142)</f>
        <v>1</v>
      </c>
      <c r="H139" s="17">
        <f t="shared" ref="H139" si="9">SUM(H140:H142)</f>
        <v>1</v>
      </c>
      <c r="I139" s="90"/>
    </row>
    <row r="140" spans="1:10" ht="15" customHeight="1" x14ac:dyDescent="0.25">
      <c r="A140" s="15"/>
      <c r="B140" s="67" t="s">
        <v>2</v>
      </c>
      <c r="C140" s="67"/>
      <c r="D140" s="67"/>
      <c r="E140" s="67"/>
      <c r="F140" s="67"/>
      <c r="G140" s="18">
        <v>0</v>
      </c>
      <c r="H140" s="18">
        <v>0</v>
      </c>
      <c r="I140" s="90"/>
    </row>
    <row r="141" spans="1:10" ht="15" customHeight="1" x14ac:dyDescent="0.25">
      <c r="A141" s="15"/>
      <c r="B141" s="67" t="s">
        <v>3</v>
      </c>
      <c r="C141" s="67"/>
      <c r="D141" s="67"/>
      <c r="E141" s="67"/>
      <c r="F141" s="67"/>
      <c r="G141" s="18">
        <v>0</v>
      </c>
      <c r="H141" s="18">
        <v>0</v>
      </c>
      <c r="I141" s="90"/>
    </row>
    <row r="142" spans="1:10" ht="15" customHeight="1" x14ac:dyDescent="0.25">
      <c r="A142" s="15"/>
      <c r="B142" s="67" t="s">
        <v>4</v>
      </c>
      <c r="C142" s="67"/>
      <c r="D142" s="67"/>
      <c r="E142" s="67"/>
      <c r="F142" s="67"/>
      <c r="G142" s="18">
        <v>1</v>
      </c>
      <c r="H142" s="18">
        <v>1</v>
      </c>
      <c r="I142" s="90"/>
    </row>
    <row r="143" spans="1:10" ht="28.5" customHeight="1" x14ac:dyDescent="0.25">
      <c r="A143" s="15"/>
      <c r="B143" s="72" t="s">
        <v>30</v>
      </c>
      <c r="C143" s="72"/>
      <c r="D143" s="72"/>
      <c r="E143" s="72"/>
      <c r="F143" s="72"/>
      <c r="G143" s="11" t="s">
        <v>6</v>
      </c>
      <c r="H143" s="11" t="s">
        <v>6</v>
      </c>
      <c r="I143" s="90"/>
    </row>
    <row r="144" spans="1:10" ht="15" customHeight="1" x14ac:dyDescent="0.25">
      <c r="A144" s="15"/>
      <c r="B144" s="66" t="s">
        <v>1</v>
      </c>
      <c r="C144" s="66"/>
      <c r="D144" s="66"/>
      <c r="E144" s="66"/>
      <c r="F144" s="66"/>
      <c r="G144" s="17">
        <f>SUM(G145:G147)</f>
        <v>0</v>
      </c>
      <c r="H144" s="17">
        <f t="shared" ref="H144" si="10">SUM(H145:H147)</f>
        <v>0</v>
      </c>
      <c r="I144" s="90"/>
    </row>
    <row r="145" spans="1:10" ht="15" customHeight="1" x14ac:dyDescent="0.25">
      <c r="A145" s="15"/>
      <c r="B145" s="67" t="s">
        <v>2</v>
      </c>
      <c r="C145" s="67"/>
      <c r="D145" s="67"/>
      <c r="E145" s="67"/>
      <c r="F145" s="67"/>
      <c r="G145" s="18">
        <v>0</v>
      </c>
      <c r="H145" s="18">
        <v>0</v>
      </c>
      <c r="I145" s="90"/>
    </row>
    <row r="146" spans="1:10" ht="15" customHeight="1" x14ac:dyDescent="0.25">
      <c r="A146" s="15"/>
      <c r="B146" s="67" t="s">
        <v>3</v>
      </c>
      <c r="C146" s="67"/>
      <c r="D146" s="67"/>
      <c r="E146" s="67"/>
      <c r="F146" s="67"/>
      <c r="G146" s="18">
        <v>0</v>
      </c>
      <c r="H146" s="18">
        <v>0</v>
      </c>
      <c r="I146" s="90"/>
    </row>
    <row r="147" spans="1:10" ht="15" customHeight="1" x14ac:dyDescent="0.25">
      <c r="A147" s="15"/>
      <c r="B147" s="67" t="s">
        <v>4</v>
      </c>
      <c r="C147" s="67"/>
      <c r="D147" s="67"/>
      <c r="E147" s="67"/>
      <c r="F147" s="67"/>
      <c r="G147" s="18">
        <v>0</v>
      </c>
      <c r="H147" s="18">
        <v>0</v>
      </c>
      <c r="I147" s="90"/>
    </row>
    <row r="148" spans="1:10" ht="28.5" customHeight="1" x14ac:dyDescent="0.25">
      <c r="A148" s="15"/>
      <c r="B148" s="72" t="s">
        <v>31</v>
      </c>
      <c r="C148" s="91"/>
      <c r="D148" s="91"/>
      <c r="E148" s="91"/>
      <c r="F148" s="91"/>
      <c r="G148" s="11" t="s">
        <v>6</v>
      </c>
      <c r="H148" s="11" t="s">
        <v>6</v>
      </c>
      <c r="I148" s="90"/>
    </row>
    <row r="149" spans="1:10" ht="15" customHeight="1" x14ac:dyDescent="0.25">
      <c r="A149" s="15"/>
      <c r="B149" s="66" t="s">
        <v>1</v>
      </c>
      <c r="C149" s="66"/>
      <c r="D149" s="66"/>
      <c r="E149" s="66"/>
      <c r="F149" s="66"/>
      <c r="G149" s="17">
        <f>SUM(G150:G152)</f>
        <v>0</v>
      </c>
      <c r="H149" s="17">
        <f t="shared" ref="H149" si="11">SUM(H150:H152)</f>
        <v>0</v>
      </c>
      <c r="I149" s="90"/>
    </row>
    <row r="150" spans="1:10" ht="15" customHeight="1" x14ac:dyDescent="0.25">
      <c r="A150" s="15"/>
      <c r="B150" s="67" t="s">
        <v>2</v>
      </c>
      <c r="C150" s="67"/>
      <c r="D150" s="67"/>
      <c r="E150" s="67"/>
      <c r="F150" s="67"/>
      <c r="G150" s="18">
        <v>0</v>
      </c>
      <c r="H150" s="18">
        <v>0</v>
      </c>
      <c r="I150" s="90"/>
    </row>
    <row r="151" spans="1:10" ht="15" customHeight="1" x14ac:dyDescent="0.25">
      <c r="A151" s="15"/>
      <c r="B151" s="67" t="s">
        <v>3</v>
      </c>
      <c r="C151" s="67"/>
      <c r="D151" s="67"/>
      <c r="E151" s="67"/>
      <c r="F151" s="67"/>
      <c r="G151" s="18">
        <v>0</v>
      </c>
      <c r="H151" s="18">
        <v>0</v>
      </c>
      <c r="I151" s="90"/>
    </row>
    <row r="152" spans="1:10" ht="15" customHeight="1" x14ac:dyDescent="0.25">
      <c r="A152" s="15"/>
      <c r="B152" s="67" t="s">
        <v>4</v>
      </c>
      <c r="C152" s="67"/>
      <c r="D152" s="67"/>
      <c r="E152" s="67"/>
      <c r="F152" s="67"/>
      <c r="G152" s="18">
        <v>0</v>
      </c>
      <c r="H152" s="18">
        <v>0</v>
      </c>
      <c r="I152" s="90"/>
    </row>
    <row r="153" spans="1:10" ht="80.25" customHeight="1" x14ac:dyDescent="0.25">
      <c r="A153" s="15"/>
      <c r="B153" s="72" t="s">
        <v>32</v>
      </c>
      <c r="C153" s="72"/>
      <c r="D153" s="72"/>
      <c r="E153" s="72"/>
      <c r="F153" s="72"/>
      <c r="G153" s="11" t="s">
        <v>6</v>
      </c>
      <c r="H153" s="11" t="s">
        <v>6</v>
      </c>
      <c r="I153" s="90" t="s">
        <v>101</v>
      </c>
    </row>
    <row r="154" spans="1:10" ht="15" customHeight="1" x14ac:dyDescent="0.25">
      <c r="A154" s="15"/>
      <c r="B154" s="66" t="s">
        <v>1</v>
      </c>
      <c r="C154" s="66"/>
      <c r="D154" s="66"/>
      <c r="E154" s="66"/>
      <c r="F154" s="66"/>
      <c r="G154" s="17">
        <f>SUM(G155:G157)</f>
        <v>62.564999999999998</v>
      </c>
      <c r="H154" s="17">
        <f t="shared" ref="H154" si="12">SUM(H155:H157)</f>
        <v>62.564250000000001</v>
      </c>
      <c r="I154" s="90"/>
      <c r="J154">
        <f>H154/G154*100</f>
        <v>99.998801246703437</v>
      </c>
    </row>
    <row r="155" spans="1:10" ht="15" customHeight="1" x14ac:dyDescent="0.25">
      <c r="A155" s="15"/>
      <c r="B155" s="67" t="s">
        <v>2</v>
      </c>
      <c r="C155" s="67"/>
      <c r="D155" s="67"/>
      <c r="E155" s="67"/>
      <c r="F155" s="67"/>
      <c r="G155" s="18">
        <v>0</v>
      </c>
      <c r="H155" s="18">
        <v>0</v>
      </c>
      <c r="I155" s="90"/>
    </row>
    <row r="156" spans="1:10" ht="15" customHeight="1" x14ac:dyDescent="0.25">
      <c r="A156" s="15"/>
      <c r="B156" s="67" t="s">
        <v>3</v>
      </c>
      <c r="C156" s="67"/>
      <c r="D156" s="67"/>
      <c r="E156" s="67"/>
      <c r="F156" s="67"/>
      <c r="G156" s="18">
        <v>0</v>
      </c>
      <c r="H156" s="18">
        <v>0</v>
      </c>
      <c r="I156" s="90"/>
    </row>
    <row r="157" spans="1:10" ht="15" customHeight="1" x14ac:dyDescent="0.25">
      <c r="A157" s="15"/>
      <c r="B157" s="67" t="s">
        <v>4</v>
      </c>
      <c r="C157" s="67"/>
      <c r="D157" s="67"/>
      <c r="E157" s="67"/>
      <c r="F157" s="67"/>
      <c r="G157" s="18">
        <v>62.564999999999998</v>
      </c>
      <c r="H157" s="18">
        <v>62.564250000000001</v>
      </c>
      <c r="I157" s="90"/>
    </row>
    <row r="158" spans="1:10" ht="29.25" customHeight="1" x14ac:dyDescent="0.25">
      <c r="A158" s="15"/>
      <c r="B158" s="72" t="s">
        <v>33</v>
      </c>
      <c r="C158" s="72"/>
      <c r="D158" s="72"/>
      <c r="E158" s="72"/>
      <c r="F158" s="72"/>
      <c r="G158" s="11" t="s">
        <v>6</v>
      </c>
      <c r="H158" s="11" t="s">
        <v>6</v>
      </c>
      <c r="I158" s="90" t="s">
        <v>76</v>
      </c>
    </row>
    <row r="159" spans="1:10" ht="15" customHeight="1" x14ac:dyDescent="0.25">
      <c r="A159" s="15"/>
      <c r="B159" s="66" t="s">
        <v>1</v>
      </c>
      <c r="C159" s="66"/>
      <c r="D159" s="66"/>
      <c r="E159" s="66"/>
      <c r="F159" s="66"/>
      <c r="G159" s="17">
        <f>SUM(G160:G162)</f>
        <v>2209.1019999999999</v>
      </c>
      <c r="H159" s="17">
        <f t="shared" ref="H159" si="13">SUM(H160:H162)</f>
        <v>2209.1018300000001</v>
      </c>
      <c r="I159" s="90"/>
      <c r="J159">
        <f>H159/G159*100</f>
        <v>99.999992304565382</v>
      </c>
    </row>
    <row r="160" spans="1:10" ht="15" customHeight="1" x14ac:dyDescent="0.25">
      <c r="A160" s="15"/>
      <c r="B160" s="67" t="s">
        <v>2</v>
      </c>
      <c r="C160" s="67"/>
      <c r="D160" s="67"/>
      <c r="E160" s="67"/>
      <c r="F160" s="67"/>
      <c r="G160" s="18">
        <v>0</v>
      </c>
      <c r="H160" s="18">
        <v>0</v>
      </c>
      <c r="I160" s="90"/>
    </row>
    <row r="161" spans="1:12" ht="15" customHeight="1" x14ac:dyDescent="0.25">
      <c r="A161" s="15"/>
      <c r="B161" s="67" t="s">
        <v>3</v>
      </c>
      <c r="C161" s="67"/>
      <c r="D161" s="67"/>
      <c r="E161" s="67"/>
      <c r="F161" s="67"/>
      <c r="G161" s="18">
        <v>0</v>
      </c>
      <c r="H161" s="18">
        <v>0</v>
      </c>
      <c r="I161" s="90"/>
    </row>
    <row r="162" spans="1:12" ht="15" customHeight="1" x14ac:dyDescent="0.25">
      <c r="A162" s="15"/>
      <c r="B162" s="67" t="s">
        <v>4</v>
      </c>
      <c r="C162" s="67"/>
      <c r="D162" s="67"/>
      <c r="E162" s="67"/>
      <c r="F162" s="67"/>
      <c r="G162" s="18">
        <v>2209.1019999999999</v>
      </c>
      <c r="H162" s="18">
        <v>2209.1018300000001</v>
      </c>
      <c r="I162" s="90"/>
    </row>
    <row r="163" spans="1:12" ht="28.5" customHeight="1" x14ac:dyDescent="0.25">
      <c r="A163" s="15"/>
      <c r="B163" s="72" t="s">
        <v>34</v>
      </c>
      <c r="C163" s="72"/>
      <c r="D163" s="72"/>
      <c r="E163" s="72"/>
      <c r="F163" s="72"/>
      <c r="G163" s="11" t="s">
        <v>6</v>
      </c>
      <c r="H163" s="11" t="s">
        <v>6</v>
      </c>
      <c r="I163" s="92" t="s">
        <v>102</v>
      </c>
    </row>
    <row r="164" spans="1:12" ht="15" customHeight="1" x14ac:dyDescent="0.25">
      <c r="A164" s="15"/>
      <c r="B164" s="66" t="s">
        <v>1</v>
      </c>
      <c r="C164" s="66"/>
      <c r="D164" s="66"/>
      <c r="E164" s="66"/>
      <c r="F164" s="66"/>
      <c r="G164" s="17">
        <f>SUM(G165:G167)</f>
        <v>1063.3119999999999</v>
      </c>
      <c r="H164" s="17">
        <f t="shared" ref="H164" si="14">SUM(H165:H167)</f>
        <v>849.41980000000001</v>
      </c>
      <c r="I164" s="92"/>
      <c r="J164">
        <f>H164/G164*100</f>
        <v>79.884342507185096</v>
      </c>
    </row>
    <row r="165" spans="1:12" ht="15" customHeight="1" x14ac:dyDescent="0.25">
      <c r="A165" s="15"/>
      <c r="B165" s="67" t="s">
        <v>2</v>
      </c>
      <c r="C165" s="67"/>
      <c r="D165" s="67"/>
      <c r="E165" s="67"/>
      <c r="F165" s="67"/>
      <c r="G165" s="18">
        <v>0</v>
      </c>
      <c r="H165" s="18">
        <v>0</v>
      </c>
      <c r="I165" s="92"/>
    </row>
    <row r="166" spans="1:12" ht="15" customHeight="1" x14ac:dyDescent="0.25">
      <c r="A166" s="15"/>
      <c r="B166" s="67" t="s">
        <v>3</v>
      </c>
      <c r="C166" s="67"/>
      <c r="D166" s="67"/>
      <c r="E166" s="67"/>
      <c r="F166" s="67"/>
      <c r="G166" s="18">
        <v>0</v>
      </c>
      <c r="H166" s="18">
        <v>0</v>
      </c>
      <c r="I166" s="92"/>
    </row>
    <row r="167" spans="1:12" ht="15" customHeight="1" x14ac:dyDescent="0.25">
      <c r="A167" s="15"/>
      <c r="B167" s="67" t="s">
        <v>4</v>
      </c>
      <c r="C167" s="67"/>
      <c r="D167" s="67"/>
      <c r="E167" s="67"/>
      <c r="F167" s="67"/>
      <c r="G167" s="18">
        <v>1063.3119999999999</v>
      </c>
      <c r="H167" s="18">
        <v>849.41980000000001</v>
      </c>
      <c r="I167" s="92"/>
    </row>
    <row r="168" spans="1:12" ht="31.5" customHeight="1" x14ac:dyDescent="0.25">
      <c r="A168" s="37" t="s">
        <v>0</v>
      </c>
      <c r="B168" s="81" t="s">
        <v>54</v>
      </c>
      <c r="C168" s="81"/>
      <c r="D168" s="81"/>
      <c r="E168" s="81"/>
      <c r="F168" s="81"/>
      <c r="G168" s="81"/>
      <c r="H168" s="81"/>
      <c r="I168" s="89"/>
    </row>
    <row r="169" spans="1:12" x14ac:dyDescent="0.25">
      <c r="A169" s="15"/>
      <c r="B169" s="71" t="s">
        <v>36</v>
      </c>
      <c r="C169" s="71"/>
      <c r="D169" s="71"/>
      <c r="E169" s="71"/>
      <c r="F169" s="71"/>
      <c r="G169" s="16">
        <f>G170+G171+G172</f>
        <v>47130.228910000005</v>
      </c>
      <c r="H169" s="16">
        <f>H170+H171+H172</f>
        <v>47122.215199999999</v>
      </c>
      <c r="I169" s="89"/>
      <c r="J169" s="34">
        <f>H169/G169*100</f>
        <v>99.982996666501862</v>
      </c>
      <c r="L169" s="36"/>
    </row>
    <row r="170" spans="1:12" x14ac:dyDescent="0.25">
      <c r="A170" s="15"/>
      <c r="B170" s="71" t="s">
        <v>2</v>
      </c>
      <c r="C170" s="71"/>
      <c r="D170" s="71"/>
      <c r="E170" s="71"/>
      <c r="F170" s="71"/>
      <c r="G170" s="16">
        <f t="shared" ref="G170:H172" si="15">G175+G180+G185+G190+G195</f>
        <v>1.7</v>
      </c>
      <c r="H170" s="16">
        <f t="shared" si="15"/>
        <v>1.7</v>
      </c>
      <c r="I170" s="89"/>
      <c r="J170" s="34"/>
    </row>
    <row r="171" spans="1:12" x14ac:dyDescent="0.25">
      <c r="A171" s="15"/>
      <c r="B171" s="71" t="s">
        <v>3</v>
      </c>
      <c r="C171" s="71"/>
      <c r="D171" s="71"/>
      <c r="E171" s="71"/>
      <c r="F171" s="71"/>
      <c r="G171" s="16">
        <f>G176+G181+G186+G191+G196</f>
        <v>18119.674910000002</v>
      </c>
      <c r="H171" s="16">
        <f t="shared" si="15"/>
        <v>18119.66591</v>
      </c>
      <c r="I171" s="89"/>
      <c r="J171" s="34"/>
    </row>
    <row r="172" spans="1:12" x14ac:dyDescent="0.25">
      <c r="A172" s="15"/>
      <c r="B172" s="71" t="s">
        <v>4</v>
      </c>
      <c r="C172" s="71"/>
      <c r="D172" s="71"/>
      <c r="E172" s="71"/>
      <c r="F172" s="71"/>
      <c r="G172" s="16">
        <v>29008.853999999999</v>
      </c>
      <c r="H172" s="16">
        <f t="shared" si="15"/>
        <v>29000.849289999998</v>
      </c>
      <c r="I172" s="89"/>
      <c r="J172" s="34"/>
    </row>
    <row r="173" spans="1:12" ht="31.5" customHeight="1" x14ac:dyDescent="0.25">
      <c r="A173" s="15"/>
      <c r="B173" s="72" t="s">
        <v>37</v>
      </c>
      <c r="C173" s="72"/>
      <c r="D173" s="72"/>
      <c r="E173" s="72"/>
      <c r="F173" s="72"/>
      <c r="G173" s="12" t="s">
        <v>6</v>
      </c>
      <c r="H173" s="12" t="s">
        <v>6</v>
      </c>
      <c r="I173" s="92" t="s">
        <v>103</v>
      </c>
    </row>
    <row r="174" spans="1:12" ht="15" customHeight="1" x14ac:dyDescent="0.25">
      <c r="A174" s="15"/>
      <c r="B174" s="66" t="s">
        <v>1</v>
      </c>
      <c r="C174" s="66"/>
      <c r="D174" s="66"/>
      <c r="E174" s="66"/>
      <c r="F174" s="66"/>
      <c r="G174" s="17">
        <f>SUM(G175:G177)</f>
        <v>22.91</v>
      </c>
      <c r="H174" s="17">
        <f t="shared" ref="H174" si="16">SUM(H175:H177)</f>
        <v>22.9</v>
      </c>
      <c r="I174" s="92"/>
    </row>
    <row r="175" spans="1:12" ht="15" customHeight="1" x14ac:dyDescent="0.25">
      <c r="A175" s="15"/>
      <c r="B175" s="67" t="s">
        <v>2</v>
      </c>
      <c r="C175" s="67"/>
      <c r="D175" s="67"/>
      <c r="E175" s="67"/>
      <c r="F175" s="67"/>
      <c r="G175" s="18">
        <v>0</v>
      </c>
      <c r="H175" s="18">
        <v>0</v>
      </c>
      <c r="I175" s="92"/>
    </row>
    <row r="176" spans="1:12" ht="15" customHeight="1" x14ac:dyDescent="0.25">
      <c r="A176" s="15"/>
      <c r="B176" s="67" t="s">
        <v>3</v>
      </c>
      <c r="C176" s="67"/>
      <c r="D176" s="67"/>
      <c r="E176" s="67"/>
      <c r="F176" s="67"/>
      <c r="G176" s="18">
        <v>22.68</v>
      </c>
      <c r="H176" s="18">
        <v>22.670999999999999</v>
      </c>
      <c r="I176" s="92"/>
    </row>
    <row r="177" spans="1:9" ht="15" customHeight="1" x14ac:dyDescent="0.25">
      <c r="A177" s="15"/>
      <c r="B177" s="67" t="s">
        <v>4</v>
      </c>
      <c r="C177" s="67"/>
      <c r="D177" s="67"/>
      <c r="E177" s="67"/>
      <c r="F177" s="67"/>
      <c r="G177" s="18">
        <v>0.23</v>
      </c>
      <c r="H177" s="18">
        <v>0.22900000000000001</v>
      </c>
      <c r="I177" s="92"/>
    </row>
    <row r="178" spans="1:9" ht="29.25" customHeight="1" x14ac:dyDescent="0.25">
      <c r="A178" s="15"/>
      <c r="B178" s="72" t="s">
        <v>38</v>
      </c>
      <c r="C178" s="72"/>
      <c r="D178" s="72"/>
      <c r="E178" s="72"/>
      <c r="F178" s="72"/>
      <c r="G178" s="11" t="s">
        <v>6</v>
      </c>
      <c r="H178" s="11" t="s">
        <v>6</v>
      </c>
      <c r="I178" s="92"/>
    </row>
    <row r="179" spans="1:9" ht="15" customHeight="1" x14ac:dyDescent="0.25">
      <c r="A179" s="15"/>
      <c r="B179" s="66" t="s">
        <v>1</v>
      </c>
      <c r="C179" s="66"/>
      <c r="D179" s="66"/>
      <c r="E179" s="66"/>
      <c r="F179" s="66"/>
      <c r="G179" s="17">
        <f>SUM(G180:G182)</f>
        <v>0</v>
      </c>
      <c r="H179" s="17">
        <f t="shared" ref="H179" si="17">SUM(H180:H182)</f>
        <v>0</v>
      </c>
      <c r="I179" s="92"/>
    </row>
    <row r="180" spans="1:9" ht="15" customHeight="1" x14ac:dyDescent="0.25">
      <c r="A180" s="15"/>
      <c r="B180" s="67" t="s">
        <v>2</v>
      </c>
      <c r="C180" s="67"/>
      <c r="D180" s="67"/>
      <c r="E180" s="67"/>
      <c r="F180" s="67"/>
      <c r="G180" s="18">
        <v>0</v>
      </c>
      <c r="H180" s="18">
        <v>0</v>
      </c>
      <c r="I180" s="92"/>
    </row>
    <row r="181" spans="1:9" ht="15" customHeight="1" x14ac:dyDescent="0.25">
      <c r="A181" s="15"/>
      <c r="B181" s="67" t="s">
        <v>3</v>
      </c>
      <c r="C181" s="67"/>
      <c r="D181" s="67"/>
      <c r="E181" s="67"/>
      <c r="F181" s="67"/>
      <c r="G181" s="18">
        <v>0</v>
      </c>
      <c r="H181" s="18">
        <v>0</v>
      </c>
      <c r="I181" s="92"/>
    </row>
    <row r="182" spans="1:9" ht="15" customHeight="1" x14ac:dyDescent="0.25">
      <c r="A182" s="15"/>
      <c r="B182" s="91" t="s">
        <v>4</v>
      </c>
      <c r="C182" s="91"/>
      <c r="D182" s="91"/>
      <c r="E182" s="91"/>
      <c r="F182" s="91"/>
      <c r="G182" s="18">
        <v>0</v>
      </c>
      <c r="H182" s="18">
        <v>0</v>
      </c>
      <c r="I182" s="92"/>
    </row>
    <row r="183" spans="1:9" ht="29.25" customHeight="1" x14ac:dyDescent="0.25">
      <c r="A183" s="15"/>
      <c r="B183" s="72" t="s">
        <v>39</v>
      </c>
      <c r="C183" s="72"/>
      <c r="D183" s="72"/>
      <c r="E183" s="72"/>
      <c r="F183" s="72"/>
      <c r="G183" s="11" t="s">
        <v>6</v>
      </c>
      <c r="H183" s="11" t="s">
        <v>6</v>
      </c>
      <c r="I183" s="92" t="s">
        <v>104</v>
      </c>
    </row>
    <row r="184" spans="1:9" ht="15" customHeight="1" x14ac:dyDescent="0.25">
      <c r="A184" s="15"/>
      <c r="B184" s="66" t="s">
        <v>1</v>
      </c>
      <c r="C184" s="66"/>
      <c r="D184" s="66"/>
      <c r="E184" s="66"/>
      <c r="F184" s="66"/>
      <c r="G184" s="17">
        <f>SUM(G185:G187)</f>
        <v>209.5</v>
      </c>
      <c r="H184" s="17">
        <f>SUM(H185:H187)</f>
        <v>209.5</v>
      </c>
      <c r="I184" s="92"/>
    </row>
    <row r="185" spans="1:9" ht="15" customHeight="1" x14ac:dyDescent="0.25">
      <c r="A185" s="15"/>
      <c r="B185" s="67" t="s">
        <v>2</v>
      </c>
      <c r="C185" s="67"/>
      <c r="D185" s="67"/>
      <c r="E185" s="67"/>
      <c r="F185" s="67"/>
      <c r="G185" s="18">
        <v>0</v>
      </c>
      <c r="H185" s="18">
        <v>0</v>
      </c>
      <c r="I185" s="92"/>
    </row>
    <row r="186" spans="1:9" ht="15" customHeight="1" x14ac:dyDescent="0.25">
      <c r="A186" s="15"/>
      <c r="B186" s="67" t="s">
        <v>3</v>
      </c>
      <c r="C186" s="67"/>
      <c r="D186" s="67"/>
      <c r="E186" s="67"/>
      <c r="F186" s="67"/>
      <c r="G186" s="18">
        <v>0</v>
      </c>
      <c r="H186" s="18">
        <v>0</v>
      </c>
      <c r="I186" s="92"/>
    </row>
    <row r="187" spans="1:9" ht="15" customHeight="1" x14ac:dyDescent="0.25">
      <c r="A187" s="15"/>
      <c r="B187" s="67" t="s">
        <v>4</v>
      </c>
      <c r="C187" s="67"/>
      <c r="D187" s="67"/>
      <c r="E187" s="67"/>
      <c r="F187" s="67"/>
      <c r="G187" s="18">
        <v>209.5</v>
      </c>
      <c r="H187" s="18">
        <v>209.5</v>
      </c>
      <c r="I187" s="92"/>
    </row>
    <row r="188" spans="1:9" ht="28.5" customHeight="1" x14ac:dyDescent="0.25">
      <c r="A188" s="15"/>
      <c r="B188" s="72" t="s">
        <v>40</v>
      </c>
      <c r="C188" s="72"/>
      <c r="D188" s="72"/>
      <c r="E188" s="72"/>
      <c r="F188" s="72"/>
      <c r="G188" s="11" t="s">
        <v>6</v>
      </c>
      <c r="H188" s="11" t="s">
        <v>6</v>
      </c>
      <c r="I188" s="92" t="s">
        <v>105</v>
      </c>
    </row>
    <row r="189" spans="1:9" ht="15" customHeight="1" x14ac:dyDescent="0.25">
      <c r="A189" s="15"/>
      <c r="B189" s="66" t="s">
        <v>1</v>
      </c>
      <c r="C189" s="66"/>
      <c r="D189" s="66"/>
      <c r="E189" s="66"/>
      <c r="F189" s="66"/>
      <c r="G189" s="17">
        <f>SUM(G190:G192)</f>
        <v>10</v>
      </c>
      <c r="H189" s="17">
        <f t="shared" ref="H189" si="18">SUM(H190:H192)</f>
        <v>10</v>
      </c>
      <c r="I189" s="92"/>
    </row>
    <row r="190" spans="1:9" ht="15" customHeight="1" x14ac:dyDescent="0.25">
      <c r="A190" s="15"/>
      <c r="B190" s="67" t="s">
        <v>2</v>
      </c>
      <c r="C190" s="67"/>
      <c r="D190" s="67"/>
      <c r="E190" s="67"/>
      <c r="F190" s="67"/>
      <c r="G190" s="18">
        <v>0</v>
      </c>
      <c r="H190" s="18">
        <v>0</v>
      </c>
      <c r="I190" s="92"/>
    </row>
    <row r="191" spans="1:9" ht="15" customHeight="1" x14ac:dyDescent="0.25">
      <c r="A191" s="15"/>
      <c r="B191" s="67" t="s">
        <v>3</v>
      </c>
      <c r="C191" s="67"/>
      <c r="D191" s="67"/>
      <c r="E191" s="67"/>
      <c r="F191" s="67"/>
      <c r="G191" s="18">
        <v>0</v>
      </c>
      <c r="H191" s="18">
        <v>0</v>
      </c>
      <c r="I191" s="92"/>
    </row>
    <row r="192" spans="1:9" ht="15" customHeight="1" x14ac:dyDescent="0.25">
      <c r="A192" s="15"/>
      <c r="B192" s="67" t="s">
        <v>4</v>
      </c>
      <c r="C192" s="67"/>
      <c r="D192" s="67"/>
      <c r="E192" s="67"/>
      <c r="F192" s="67"/>
      <c r="G192" s="18">
        <v>10</v>
      </c>
      <c r="H192" s="18">
        <v>10</v>
      </c>
      <c r="I192" s="92"/>
    </row>
    <row r="193" spans="1:10" ht="47.25" customHeight="1" x14ac:dyDescent="0.25">
      <c r="A193" s="15"/>
      <c r="B193" s="72" t="s">
        <v>63</v>
      </c>
      <c r="C193" s="72"/>
      <c r="D193" s="72"/>
      <c r="E193" s="72"/>
      <c r="F193" s="72"/>
      <c r="G193" s="11" t="s">
        <v>6</v>
      </c>
      <c r="H193" s="11" t="s">
        <v>6</v>
      </c>
      <c r="I193" s="92" t="s">
        <v>71</v>
      </c>
    </row>
    <row r="194" spans="1:10" ht="15" customHeight="1" x14ac:dyDescent="0.25">
      <c r="A194" s="15"/>
      <c r="B194" s="66" t="s">
        <v>1</v>
      </c>
      <c r="C194" s="66"/>
      <c r="D194" s="66"/>
      <c r="E194" s="66"/>
      <c r="F194" s="66"/>
      <c r="G194" s="17">
        <f>SUM(G195:G197)</f>
        <v>46887.819910000006</v>
      </c>
      <c r="H194" s="17">
        <f t="shared" ref="H194" si="19">SUM(H195:H197)</f>
        <v>46879.815199999997</v>
      </c>
      <c r="I194" s="92"/>
    </row>
    <row r="195" spans="1:10" ht="15" customHeight="1" x14ac:dyDescent="0.25">
      <c r="A195" s="15"/>
      <c r="B195" s="67" t="s">
        <v>2</v>
      </c>
      <c r="C195" s="67"/>
      <c r="D195" s="67"/>
      <c r="E195" s="67"/>
      <c r="F195" s="67"/>
      <c r="G195" s="18">
        <v>1.7</v>
      </c>
      <c r="H195" s="18">
        <v>1.7</v>
      </c>
      <c r="I195" s="92"/>
    </row>
    <row r="196" spans="1:10" ht="15" customHeight="1" x14ac:dyDescent="0.25">
      <c r="A196" s="15"/>
      <c r="B196" s="67" t="s">
        <v>3</v>
      </c>
      <c r="C196" s="67"/>
      <c r="D196" s="67"/>
      <c r="E196" s="67"/>
      <c r="F196" s="67"/>
      <c r="G196" s="56">
        <v>18096.994910000001</v>
      </c>
      <c r="H196" s="18">
        <v>18096.994910000001</v>
      </c>
      <c r="I196" s="92"/>
    </row>
    <row r="197" spans="1:10" ht="15" customHeight="1" x14ac:dyDescent="0.25">
      <c r="A197" s="19"/>
      <c r="B197" s="67" t="s">
        <v>4</v>
      </c>
      <c r="C197" s="67"/>
      <c r="D197" s="67"/>
      <c r="E197" s="67"/>
      <c r="F197" s="67"/>
      <c r="G197" s="11">
        <v>28789.125</v>
      </c>
      <c r="H197" s="18">
        <v>28781.120289999999</v>
      </c>
      <c r="I197" s="92"/>
    </row>
    <row r="198" spans="1:10" ht="45.75" customHeight="1" x14ac:dyDescent="0.25">
      <c r="A198" s="14" t="s">
        <v>41</v>
      </c>
      <c r="B198" s="68" t="s">
        <v>53</v>
      </c>
      <c r="C198" s="68"/>
      <c r="D198" s="68"/>
      <c r="E198" s="68"/>
      <c r="F198" s="68"/>
      <c r="G198" s="68"/>
      <c r="H198" s="68"/>
      <c r="I198" s="82"/>
    </row>
    <row r="199" spans="1:10" x14ac:dyDescent="0.25">
      <c r="A199" s="5"/>
      <c r="B199" s="71" t="s">
        <v>1</v>
      </c>
      <c r="C199" s="71"/>
      <c r="D199" s="71"/>
      <c r="E199" s="71"/>
      <c r="F199" s="71"/>
      <c r="G199" s="20">
        <f>G200+G201+G202</f>
        <v>32400.050810000004</v>
      </c>
      <c r="H199" s="20">
        <f>H200+H201+H202</f>
        <v>32397.296470000005</v>
      </c>
      <c r="I199" s="82"/>
      <c r="J199" s="34">
        <f>H199/G199*100</f>
        <v>99.9914989639487</v>
      </c>
    </row>
    <row r="200" spans="1:10" x14ac:dyDescent="0.25">
      <c r="A200" s="5"/>
      <c r="B200" s="71" t="s">
        <v>2</v>
      </c>
      <c r="C200" s="71"/>
      <c r="D200" s="71"/>
      <c r="E200" s="71"/>
      <c r="F200" s="71"/>
      <c r="G200" s="20">
        <f t="shared" ref="G200:H202" si="20">G205+G210+G215+G220</f>
        <v>0</v>
      </c>
      <c r="H200" s="20">
        <f t="shared" si="20"/>
        <v>0</v>
      </c>
      <c r="I200" s="82"/>
      <c r="J200" s="34"/>
    </row>
    <row r="201" spans="1:10" x14ac:dyDescent="0.25">
      <c r="A201" s="5"/>
      <c r="B201" s="71" t="s">
        <v>3</v>
      </c>
      <c r="C201" s="71"/>
      <c r="D201" s="71"/>
      <c r="E201" s="71"/>
      <c r="F201" s="71"/>
      <c r="G201" s="20">
        <f t="shared" si="20"/>
        <v>1746.8720899999998</v>
      </c>
      <c r="H201" s="20">
        <f t="shared" si="20"/>
        <v>1746.8720899999998</v>
      </c>
      <c r="I201" s="82"/>
      <c r="J201" s="34"/>
    </row>
    <row r="202" spans="1:10" x14ac:dyDescent="0.25">
      <c r="A202" s="5"/>
      <c r="B202" s="71" t="s">
        <v>4</v>
      </c>
      <c r="C202" s="71"/>
      <c r="D202" s="71"/>
      <c r="E202" s="71"/>
      <c r="F202" s="71"/>
      <c r="G202" s="20">
        <f t="shared" si="20"/>
        <v>30653.178720000004</v>
      </c>
      <c r="H202" s="20">
        <f t="shared" si="20"/>
        <v>30650.424380000004</v>
      </c>
      <c r="I202" s="82"/>
      <c r="J202" s="34"/>
    </row>
    <row r="203" spans="1:10" ht="28.5" customHeight="1" x14ac:dyDescent="0.25">
      <c r="A203" s="5"/>
      <c r="B203" s="72" t="s">
        <v>43</v>
      </c>
      <c r="C203" s="72"/>
      <c r="D203" s="72"/>
      <c r="E203" s="72"/>
      <c r="F203" s="72"/>
      <c r="G203" s="24" t="s">
        <v>6</v>
      </c>
      <c r="H203" s="24" t="s">
        <v>6</v>
      </c>
      <c r="I203" s="93" t="s">
        <v>61</v>
      </c>
    </row>
    <row r="204" spans="1:10" x14ac:dyDescent="0.25">
      <c r="A204" s="5"/>
      <c r="B204" s="66" t="s">
        <v>1</v>
      </c>
      <c r="C204" s="66"/>
      <c r="D204" s="66"/>
      <c r="E204" s="66"/>
      <c r="F204" s="66"/>
      <c r="G204" s="21">
        <f>SUM(G205:G207)</f>
        <v>10462.613220000001</v>
      </c>
      <c r="H204" s="21">
        <f>SUM(H205:H207)</f>
        <v>10459.858880000002</v>
      </c>
      <c r="I204" s="93"/>
    </row>
    <row r="205" spans="1:10" x14ac:dyDescent="0.25">
      <c r="A205" s="5"/>
      <c r="B205" s="67" t="s">
        <v>2</v>
      </c>
      <c r="C205" s="67"/>
      <c r="D205" s="67"/>
      <c r="E205" s="67"/>
      <c r="F205" s="67"/>
      <c r="G205" s="22">
        <v>0</v>
      </c>
      <c r="H205" s="22">
        <v>0</v>
      </c>
      <c r="I205" s="93"/>
    </row>
    <row r="206" spans="1:10" x14ac:dyDescent="0.25">
      <c r="A206" s="5"/>
      <c r="B206" s="67" t="s">
        <v>3</v>
      </c>
      <c r="C206" s="67"/>
      <c r="D206" s="67"/>
      <c r="E206" s="67"/>
      <c r="F206" s="67"/>
      <c r="G206" s="22">
        <v>103.83450000000001</v>
      </c>
      <c r="H206" s="22">
        <v>103.83450000000001</v>
      </c>
      <c r="I206" s="93"/>
    </row>
    <row r="207" spans="1:10" x14ac:dyDescent="0.25">
      <c r="A207" s="5"/>
      <c r="B207" s="67" t="s">
        <v>4</v>
      </c>
      <c r="C207" s="67"/>
      <c r="D207" s="67"/>
      <c r="E207" s="67"/>
      <c r="F207" s="67"/>
      <c r="G207" s="22">
        <v>10358.77872</v>
      </c>
      <c r="H207" s="22">
        <v>10356.024380000001</v>
      </c>
      <c r="I207" s="93"/>
    </row>
    <row r="208" spans="1:10" ht="27" customHeight="1" x14ac:dyDescent="0.25">
      <c r="A208" s="5"/>
      <c r="B208" s="72" t="s">
        <v>44</v>
      </c>
      <c r="C208" s="72"/>
      <c r="D208" s="72"/>
      <c r="E208" s="72"/>
      <c r="F208" s="72"/>
      <c r="G208" s="24" t="s">
        <v>6</v>
      </c>
      <c r="H208" s="24" t="s">
        <v>6</v>
      </c>
      <c r="I208" s="93"/>
    </row>
    <row r="209" spans="1:12" x14ac:dyDescent="0.25">
      <c r="A209" s="5"/>
      <c r="B209" s="66" t="s">
        <v>1</v>
      </c>
      <c r="C209" s="66"/>
      <c r="D209" s="66"/>
      <c r="E209" s="66"/>
      <c r="F209" s="66"/>
      <c r="G209" s="21">
        <f>SUM(G210:G212)</f>
        <v>0</v>
      </c>
      <c r="H209" s="21">
        <f>SUM(H210:H212)</f>
        <v>0</v>
      </c>
      <c r="I209" s="93"/>
    </row>
    <row r="210" spans="1:12" x14ac:dyDescent="0.25">
      <c r="A210" s="5"/>
      <c r="B210" s="67" t="s">
        <v>2</v>
      </c>
      <c r="C210" s="67"/>
      <c r="D210" s="67"/>
      <c r="E210" s="67"/>
      <c r="F210" s="67"/>
      <c r="G210" s="22">
        <v>0</v>
      </c>
      <c r="H210" s="22">
        <v>0</v>
      </c>
      <c r="I210" s="93"/>
    </row>
    <row r="211" spans="1:12" x14ac:dyDescent="0.25">
      <c r="A211" s="5"/>
      <c r="B211" s="67" t="s">
        <v>3</v>
      </c>
      <c r="C211" s="67"/>
      <c r="D211" s="67"/>
      <c r="E211" s="67"/>
      <c r="F211" s="67"/>
      <c r="G211" s="22">
        <v>0</v>
      </c>
      <c r="H211" s="22">
        <v>0</v>
      </c>
      <c r="I211" s="93"/>
    </row>
    <row r="212" spans="1:12" x14ac:dyDescent="0.25">
      <c r="A212" s="5"/>
      <c r="B212" s="67" t="s">
        <v>4</v>
      </c>
      <c r="C212" s="67"/>
      <c r="D212" s="67"/>
      <c r="E212" s="67"/>
      <c r="F212" s="67"/>
      <c r="G212" s="22">
        <v>0</v>
      </c>
      <c r="H212" s="22">
        <v>0</v>
      </c>
      <c r="I212" s="93"/>
    </row>
    <row r="213" spans="1:12" ht="93" customHeight="1" x14ac:dyDescent="0.25">
      <c r="A213" s="5"/>
      <c r="B213" s="72" t="s">
        <v>64</v>
      </c>
      <c r="C213" s="72"/>
      <c r="D213" s="72"/>
      <c r="E213" s="72"/>
      <c r="F213" s="72"/>
      <c r="G213" s="24" t="s">
        <v>6</v>
      </c>
      <c r="H213" s="24" t="s">
        <v>6</v>
      </c>
      <c r="I213" s="93" t="s">
        <v>62</v>
      </c>
    </row>
    <row r="214" spans="1:12" x14ac:dyDescent="0.25">
      <c r="A214" s="5"/>
      <c r="B214" s="66" t="s">
        <v>1</v>
      </c>
      <c r="C214" s="66"/>
      <c r="D214" s="66"/>
      <c r="E214" s="66"/>
      <c r="F214" s="66"/>
      <c r="G214" s="27">
        <f>SUM(G215:G217)</f>
        <v>10186</v>
      </c>
      <c r="H214" s="21">
        <f>SUM(H215:H217)</f>
        <v>10186</v>
      </c>
      <c r="I214" s="93"/>
    </row>
    <row r="215" spans="1:12" x14ac:dyDescent="0.25">
      <c r="A215" s="5"/>
      <c r="B215" s="67" t="s">
        <v>2</v>
      </c>
      <c r="C215" s="67"/>
      <c r="D215" s="67"/>
      <c r="E215" s="67"/>
      <c r="F215" s="67"/>
      <c r="G215" s="22">
        <v>0</v>
      </c>
      <c r="H215" s="22">
        <v>0</v>
      </c>
      <c r="I215" s="93"/>
    </row>
    <row r="216" spans="1:12" x14ac:dyDescent="0.25">
      <c r="A216" s="5"/>
      <c r="B216" s="67" t="s">
        <v>3</v>
      </c>
      <c r="C216" s="67"/>
      <c r="D216" s="67"/>
      <c r="E216" s="67"/>
      <c r="F216" s="67"/>
      <c r="G216" s="22">
        <v>1486</v>
      </c>
      <c r="H216" s="22">
        <v>1486</v>
      </c>
      <c r="I216" s="93"/>
    </row>
    <row r="217" spans="1:12" x14ac:dyDescent="0.25">
      <c r="A217" s="5"/>
      <c r="B217" s="67" t="s">
        <v>4</v>
      </c>
      <c r="C217" s="67"/>
      <c r="D217" s="67"/>
      <c r="E217" s="67"/>
      <c r="F217" s="67"/>
      <c r="G217" s="22">
        <v>8700</v>
      </c>
      <c r="H217" s="22">
        <v>8700</v>
      </c>
      <c r="I217" s="93"/>
    </row>
    <row r="218" spans="1:12" ht="68.25" customHeight="1" x14ac:dyDescent="0.25">
      <c r="A218" s="5"/>
      <c r="B218" s="72" t="s">
        <v>45</v>
      </c>
      <c r="C218" s="72"/>
      <c r="D218" s="72"/>
      <c r="E218" s="72"/>
      <c r="F218" s="72"/>
      <c r="G218" s="24" t="s">
        <v>6</v>
      </c>
      <c r="H218" s="24" t="s">
        <v>6</v>
      </c>
      <c r="I218" s="93" t="s">
        <v>91</v>
      </c>
    </row>
    <row r="219" spans="1:12" x14ac:dyDescent="0.25">
      <c r="A219" s="5"/>
      <c r="B219" s="66" t="s">
        <v>1</v>
      </c>
      <c r="C219" s="66"/>
      <c r="D219" s="66"/>
      <c r="E219" s="66"/>
      <c r="F219" s="66"/>
      <c r="G219" s="21">
        <f>SUM(G220:G222)</f>
        <v>11751.43759</v>
      </c>
      <c r="H219" s="21">
        <f>SUM(H220:H222)</f>
        <v>11751.43759</v>
      </c>
      <c r="I219" s="93"/>
    </row>
    <row r="220" spans="1:12" x14ac:dyDescent="0.25">
      <c r="A220" s="5"/>
      <c r="B220" s="67" t="s">
        <v>2</v>
      </c>
      <c r="C220" s="67"/>
      <c r="D220" s="67"/>
      <c r="E220" s="67"/>
      <c r="F220" s="67"/>
      <c r="G220" s="22">
        <v>0</v>
      </c>
      <c r="H220" s="22">
        <v>0</v>
      </c>
      <c r="I220" s="93"/>
    </row>
    <row r="221" spans="1:12" x14ac:dyDescent="0.25">
      <c r="A221" s="5"/>
      <c r="B221" s="67" t="s">
        <v>3</v>
      </c>
      <c r="C221" s="67"/>
      <c r="D221" s="67"/>
      <c r="E221" s="67"/>
      <c r="F221" s="67"/>
      <c r="G221" s="22">
        <v>157.03758999999999</v>
      </c>
      <c r="H221" s="22">
        <v>157.03758999999999</v>
      </c>
      <c r="I221" s="93"/>
    </row>
    <row r="222" spans="1:12" x14ac:dyDescent="0.25">
      <c r="A222" s="13"/>
      <c r="B222" s="67" t="s">
        <v>4</v>
      </c>
      <c r="C222" s="67"/>
      <c r="D222" s="67"/>
      <c r="E222" s="67"/>
      <c r="F222" s="67"/>
      <c r="G222" s="22">
        <v>11594.4</v>
      </c>
      <c r="H222" s="22">
        <v>11594.4</v>
      </c>
      <c r="I222" s="93"/>
    </row>
    <row r="223" spans="1:12" ht="41.25" customHeight="1" x14ac:dyDescent="0.25">
      <c r="A223" s="96"/>
      <c r="B223" s="97" t="s">
        <v>47</v>
      </c>
      <c r="C223" s="97"/>
      <c r="D223" s="97"/>
      <c r="E223" s="97"/>
      <c r="F223" s="97"/>
      <c r="G223" s="3">
        <f>G224+G225+G226</f>
        <v>429220.76870999997</v>
      </c>
      <c r="H223" s="3">
        <f>H224+H225+H226</f>
        <v>423215.32217000006</v>
      </c>
      <c r="I223" s="82"/>
      <c r="J223" s="38">
        <f>H223/G223*100</f>
        <v>98.600849032061305</v>
      </c>
      <c r="L223" s="36"/>
    </row>
    <row r="224" spans="1:12" x14ac:dyDescent="0.25">
      <c r="A224" s="96"/>
      <c r="B224" s="97" t="s">
        <v>2</v>
      </c>
      <c r="C224" s="97"/>
      <c r="D224" s="97"/>
      <c r="E224" s="97"/>
      <c r="F224" s="97"/>
      <c r="G224" s="3">
        <f t="shared" ref="G224:H226" si="21">G5+G55+G100+G125+G170+G200</f>
        <v>15205.922400000001</v>
      </c>
      <c r="H224" s="3">
        <f t="shared" si="21"/>
        <v>15202.183500000001</v>
      </c>
      <c r="I224" s="82"/>
      <c r="J224" s="38">
        <f t="shared" ref="J224:J226" si="22">H224/G224*100</f>
        <v>99.975411554119205</v>
      </c>
      <c r="L224" s="36"/>
    </row>
    <row r="225" spans="1:12" x14ac:dyDescent="0.25">
      <c r="A225" s="96"/>
      <c r="B225" s="97" t="s">
        <v>3</v>
      </c>
      <c r="C225" s="97"/>
      <c r="D225" s="97"/>
      <c r="E225" s="97"/>
      <c r="F225" s="97"/>
      <c r="G225" s="3">
        <f t="shared" si="21"/>
        <v>240731.0006</v>
      </c>
      <c r="H225" s="3">
        <f t="shared" si="21"/>
        <v>239810.37557</v>
      </c>
      <c r="I225" s="82"/>
      <c r="J225" s="38">
        <f t="shared" si="22"/>
        <v>99.617571053289595</v>
      </c>
      <c r="L225" s="36"/>
    </row>
    <row r="226" spans="1:12" x14ac:dyDescent="0.25">
      <c r="A226" s="96"/>
      <c r="B226" s="97" t="s">
        <v>4</v>
      </c>
      <c r="C226" s="97"/>
      <c r="D226" s="97"/>
      <c r="E226" s="97"/>
      <c r="F226" s="97"/>
      <c r="G226" s="3">
        <f t="shared" si="21"/>
        <v>173283.84570999999</v>
      </c>
      <c r="H226" s="3">
        <f t="shared" si="21"/>
        <v>168202.76310000001</v>
      </c>
      <c r="I226" s="82"/>
      <c r="J226" s="38">
        <f t="shared" si="22"/>
        <v>97.067769018409564</v>
      </c>
      <c r="L226" s="36"/>
    </row>
    <row r="227" spans="1:12" x14ac:dyDescent="0.25">
      <c r="A227" s="28"/>
      <c r="B227" s="28"/>
      <c r="C227" s="28"/>
      <c r="D227" s="28"/>
      <c r="E227" s="28"/>
      <c r="F227" s="28"/>
      <c r="G227" s="28"/>
      <c r="H227" s="28"/>
    </row>
    <row r="228" spans="1:12" ht="15.75" x14ac:dyDescent="0.25">
      <c r="A228" s="58" t="s">
        <v>48</v>
      </c>
      <c r="B228" s="58"/>
      <c r="C228" s="58"/>
      <c r="D228" s="58"/>
      <c r="E228" s="58"/>
      <c r="F228" s="58"/>
      <c r="H228" s="29" t="s">
        <v>49</v>
      </c>
      <c r="I228" s="4"/>
    </row>
    <row r="229" spans="1:12" ht="15.75" x14ac:dyDescent="0.25">
      <c r="A229" s="101" t="s">
        <v>50</v>
      </c>
      <c r="B229" s="101"/>
      <c r="C229" s="29"/>
      <c r="D229" s="29"/>
      <c r="E229" s="29"/>
      <c r="F229" s="29"/>
      <c r="H229" s="29"/>
      <c r="I229" s="4"/>
    </row>
    <row r="230" spans="1:12" ht="30" customHeight="1" x14ac:dyDescent="0.25">
      <c r="A230" s="58" t="s">
        <v>75</v>
      </c>
      <c r="B230" s="58"/>
      <c r="C230" s="58"/>
      <c r="D230" s="58"/>
      <c r="E230" s="58"/>
      <c r="F230" s="29"/>
      <c r="H230" s="29" t="s">
        <v>74</v>
      </c>
      <c r="I230" s="4"/>
    </row>
    <row r="231" spans="1:12" ht="15.75" x14ac:dyDescent="0.25">
      <c r="A231" s="59"/>
      <c r="B231" s="59"/>
      <c r="C231" s="59"/>
      <c r="D231" s="59"/>
      <c r="E231" s="59"/>
      <c r="F231" s="29"/>
      <c r="H231" s="29"/>
      <c r="I231" s="4"/>
    </row>
    <row r="232" spans="1:12" x14ac:dyDescent="0.25">
      <c r="A232" s="99" t="s">
        <v>88</v>
      </c>
      <c r="B232" s="99"/>
      <c r="C232" s="99"/>
      <c r="D232" s="99"/>
      <c r="E232" s="99"/>
      <c r="F232" s="30"/>
      <c r="H232" s="31" t="s">
        <v>109</v>
      </c>
    </row>
    <row r="233" spans="1:12" x14ac:dyDescent="0.25">
      <c r="A233" s="58"/>
      <c r="B233" s="58"/>
      <c r="C233" s="58"/>
      <c r="D233" s="58"/>
      <c r="E233" s="58"/>
      <c r="F233" s="58"/>
      <c r="H233" s="32"/>
    </row>
    <row r="234" spans="1:12" x14ac:dyDescent="0.25">
      <c r="A234" s="98" t="s">
        <v>51</v>
      </c>
      <c r="B234" s="98"/>
      <c r="C234" s="98"/>
      <c r="D234" s="98"/>
      <c r="E234" s="98"/>
      <c r="F234" s="98"/>
      <c r="H234" s="32"/>
    </row>
    <row r="235" spans="1:12" ht="15" customHeight="1" x14ac:dyDescent="0.25">
      <c r="A235" s="58" t="s">
        <v>81</v>
      </c>
      <c r="B235" s="58"/>
      <c r="C235" s="58"/>
      <c r="D235" s="58"/>
      <c r="E235" s="58"/>
      <c r="F235" s="58"/>
      <c r="H235" s="32" t="s">
        <v>49</v>
      </c>
    </row>
    <row r="236" spans="1:12" ht="15" customHeight="1" x14ac:dyDescent="0.25">
      <c r="A236" s="58" t="s">
        <v>52</v>
      </c>
      <c r="B236" s="58"/>
      <c r="C236" s="58"/>
      <c r="D236" s="58"/>
      <c r="E236" s="58"/>
      <c r="F236" s="58"/>
      <c r="H236" s="32" t="s">
        <v>108</v>
      </c>
    </row>
  </sheetData>
  <mergeCells count="282">
    <mergeCell ref="A233:F233"/>
    <mergeCell ref="A234:F234"/>
    <mergeCell ref="A232:E232"/>
    <mergeCell ref="A79:A89"/>
    <mergeCell ref="A228:F228"/>
    <mergeCell ref="A229:B229"/>
    <mergeCell ref="A235:F235"/>
    <mergeCell ref="B210:F210"/>
    <mergeCell ref="B211:F211"/>
    <mergeCell ref="B212:F212"/>
    <mergeCell ref="B203:F203"/>
    <mergeCell ref="B193:F193"/>
    <mergeCell ref="B183:F183"/>
    <mergeCell ref="B173:F173"/>
    <mergeCell ref="B163:F163"/>
    <mergeCell ref="B153:F153"/>
    <mergeCell ref="B143:F143"/>
    <mergeCell ref="B133:F133"/>
    <mergeCell ref="B123:H123"/>
    <mergeCell ref="B103:F103"/>
    <mergeCell ref="B88:F88"/>
    <mergeCell ref="B89:F89"/>
    <mergeCell ref="B90:F90"/>
    <mergeCell ref="B91:F91"/>
    <mergeCell ref="A236:F236"/>
    <mergeCell ref="B2:F2"/>
    <mergeCell ref="A1:I1"/>
    <mergeCell ref="A223:A226"/>
    <mergeCell ref="B223:F223"/>
    <mergeCell ref="I223:I226"/>
    <mergeCell ref="B224:F224"/>
    <mergeCell ref="B225:F225"/>
    <mergeCell ref="B226:F226"/>
    <mergeCell ref="B218:F218"/>
    <mergeCell ref="I218:I222"/>
    <mergeCell ref="B219:F219"/>
    <mergeCell ref="B220:F220"/>
    <mergeCell ref="B221:F221"/>
    <mergeCell ref="B222:F222"/>
    <mergeCell ref="B213:F213"/>
    <mergeCell ref="I213:I217"/>
    <mergeCell ref="B214:F214"/>
    <mergeCell ref="B215:F215"/>
    <mergeCell ref="B216:F216"/>
    <mergeCell ref="B217:F217"/>
    <mergeCell ref="B208:F208"/>
    <mergeCell ref="I208:I212"/>
    <mergeCell ref="B209:F209"/>
    <mergeCell ref="I203:I207"/>
    <mergeCell ref="B204:F204"/>
    <mergeCell ref="B205:F205"/>
    <mergeCell ref="B206:F206"/>
    <mergeCell ref="B207:F207"/>
    <mergeCell ref="B198:H198"/>
    <mergeCell ref="I198:I202"/>
    <mergeCell ref="B199:F199"/>
    <mergeCell ref="B200:F200"/>
    <mergeCell ref="B201:F201"/>
    <mergeCell ref="B202:F202"/>
    <mergeCell ref="I193:I197"/>
    <mergeCell ref="B194:F194"/>
    <mergeCell ref="B195:F195"/>
    <mergeCell ref="B196:F196"/>
    <mergeCell ref="B197:F197"/>
    <mergeCell ref="B188:F188"/>
    <mergeCell ref="I188:I192"/>
    <mergeCell ref="B189:F189"/>
    <mergeCell ref="B190:F190"/>
    <mergeCell ref="B191:F191"/>
    <mergeCell ref="B192:F192"/>
    <mergeCell ref="I183:I187"/>
    <mergeCell ref="B184:F184"/>
    <mergeCell ref="B185:F185"/>
    <mergeCell ref="B186:F186"/>
    <mergeCell ref="B187:F187"/>
    <mergeCell ref="B178:F178"/>
    <mergeCell ref="I178:I182"/>
    <mergeCell ref="B179:F179"/>
    <mergeCell ref="B180:F180"/>
    <mergeCell ref="B181:F181"/>
    <mergeCell ref="B182:F182"/>
    <mergeCell ref="I173:I177"/>
    <mergeCell ref="B174:F174"/>
    <mergeCell ref="B175:F175"/>
    <mergeCell ref="B176:F176"/>
    <mergeCell ref="B177:F177"/>
    <mergeCell ref="B168:H168"/>
    <mergeCell ref="I168:I172"/>
    <mergeCell ref="B169:F169"/>
    <mergeCell ref="B170:F170"/>
    <mergeCell ref="B171:F171"/>
    <mergeCell ref="B172:F172"/>
    <mergeCell ref="I163:I167"/>
    <mergeCell ref="B164:F164"/>
    <mergeCell ref="B165:F165"/>
    <mergeCell ref="B166:F166"/>
    <mergeCell ref="B167:F167"/>
    <mergeCell ref="B158:F158"/>
    <mergeCell ref="I158:I162"/>
    <mergeCell ref="B159:F159"/>
    <mergeCell ref="B160:F160"/>
    <mergeCell ref="B161:F161"/>
    <mergeCell ref="B162:F162"/>
    <mergeCell ref="I153:I157"/>
    <mergeCell ref="B154:F154"/>
    <mergeCell ref="B155:F155"/>
    <mergeCell ref="B156:F156"/>
    <mergeCell ref="B157:F157"/>
    <mergeCell ref="B148:F148"/>
    <mergeCell ref="I148:I152"/>
    <mergeCell ref="B149:F149"/>
    <mergeCell ref="B150:F150"/>
    <mergeCell ref="B151:F151"/>
    <mergeCell ref="B152:F152"/>
    <mergeCell ref="I143:I147"/>
    <mergeCell ref="B144:F144"/>
    <mergeCell ref="B145:F145"/>
    <mergeCell ref="B146:F146"/>
    <mergeCell ref="B147:F147"/>
    <mergeCell ref="B138:F138"/>
    <mergeCell ref="I138:I142"/>
    <mergeCell ref="B139:F139"/>
    <mergeCell ref="B140:F140"/>
    <mergeCell ref="B141:F141"/>
    <mergeCell ref="B142:F142"/>
    <mergeCell ref="I133:I137"/>
    <mergeCell ref="B134:F134"/>
    <mergeCell ref="B135:F135"/>
    <mergeCell ref="B136:F136"/>
    <mergeCell ref="B137:F137"/>
    <mergeCell ref="B128:F128"/>
    <mergeCell ref="I128:I132"/>
    <mergeCell ref="B129:F129"/>
    <mergeCell ref="B130:F130"/>
    <mergeCell ref="B131:F131"/>
    <mergeCell ref="B132:F132"/>
    <mergeCell ref="I123:I127"/>
    <mergeCell ref="B124:F124"/>
    <mergeCell ref="B125:F125"/>
    <mergeCell ref="B126:F126"/>
    <mergeCell ref="B127:F127"/>
    <mergeCell ref="B118:F118"/>
    <mergeCell ref="I118:I122"/>
    <mergeCell ref="B119:F119"/>
    <mergeCell ref="B120:F120"/>
    <mergeCell ref="B121:F121"/>
    <mergeCell ref="B122:F122"/>
    <mergeCell ref="I103:I107"/>
    <mergeCell ref="B104:F104"/>
    <mergeCell ref="B105:F105"/>
    <mergeCell ref="B106:F106"/>
    <mergeCell ref="B113:F113"/>
    <mergeCell ref="I113:I117"/>
    <mergeCell ref="B114:F114"/>
    <mergeCell ref="B115:F115"/>
    <mergeCell ref="B116:F116"/>
    <mergeCell ref="B117:F117"/>
    <mergeCell ref="B107:F107"/>
    <mergeCell ref="B108:F108"/>
    <mergeCell ref="I108:I112"/>
    <mergeCell ref="B109:F109"/>
    <mergeCell ref="B110:F110"/>
    <mergeCell ref="B111:F111"/>
    <mergeCell ref="B112:F112"/>
    <mergeCell ref="B92:F92"/>
    <mergeCell ref="B98:H98"/>
    <mergeCell ref="B83:F83"/>
    <mergeCell ref="I83:I87"/>
    <mergeCell ref="B84:F84"/>
    <mergeCell ref="B85:F85"/>
    <mergeCell ref="B86:F86"/>
    <mergeCell ref="B87:F87"/>
    <mergeCell ref="I98:I102"/>
    <mergeCell ref="B99:F99"/>
    <mergeCell ref="B100:F100"/>
    <mergeCell ref="B101:F101"/>
    <mergeCell ref="B102:F102"/>
    <mergeCell ref="I88:I92"/>
    <mergeCell ref="B94:F94"/>
    <mergeCell ref="B95:F95"/>
    <mergeCell ref="B96:F96"/>
    <mergeCell ref="B97:F97"/>
    <mergeCell ref="I93:I97"/>
    <mergeCell ref="B93:E93"/>
    <mergeCell ref="B78:F78"/>
    <mergeCell ref="I78:I82"/>
    <mergeCell ref="B79:F79"/>
    <mergeCell ref="B80:F80"/>
    <mergeCell ref="B81:F81"/>
    <mergeCell ref="B82:F82"/>
    <mergeCell ref="B73:F73"/>
    <mergeCell ref="I73:I77"/>
    <mergeCell ref="B74:F74"/>
    <mergeCell ref="B75:F75"/>
    <mergeCell ref="B76:F76"/>
    <mergeCell ref="B77:F77"/>
    <mergeCell ref="B68:F68"/>
    <mergeCell ref="I68:I72"/>
    <mergeCell ref="B69:F69"/>
    <mergeCell ref="B70:F70"/>
    <mergeCell ref="B71:F71"/>
    <mergeCell ref="B72:F72"/>
    <mergeCell ref="B63:F63"/>
    <mergeCell ref="I63:I67"/>
    <mergeCell ref="B64:F64"/>
    <mergeCell ref="B65:F65"/>
    <mergeCell ref="B66:F66"/>
    <mergeCell ref="B67:F67"/>
    <mergeCell ref="B58:F58"/>
    <mergeCell ref="I58:I62"/>
    <mergeCell ref="B59:F59"/>
    <mergeCell ref="B60:F60"/>
    <mergeCell ref="B61:F61"/>
    <mergeCell ref="B62:F62"/>
    <mergeCell ref="B53:H53"/>
    <mergeCell ref="I53:I57"/>
    <mergeCell ref="B54:F54"/>
    <mergeCell ref="B55:F55"/>
    <mergeCell ref="B56:F56"/>
    <mergeCell ref="B57:F57"/>
    <mergeCell ref="B48:F48"/>
    <mergeCell ref="I48:I52"/>
    <mergeCell ref="B49:F49"/>
    <mergeCell ref="B50:F50"/>
    <mergeCell ref="B51:F51"/>
    <mergeCell ref="B52:F52"/>
    <mergeCell ref="B43:F43"/>
    <mergeCell ref="I43:I47"/>
    <mergeCell ref="B44:F44"/>
    <mergeCell ref="B45:F45"/>
    <mergeCell ref="B46:F46"/>
    <mergeCell ref="B47:F47"/>
    <mergeCell ref="B38:F38"/>
    <mergeCell ref="I38:I42"/>
    <mergeCell ref="B39:F39"/>
    <mergeCell ref="B40:F40"/>
    <mergeCell ref="B41:F41"/>
    <mergeCell ref="B42:F42"/>
    <mergeCell ref="B33:F33"/>
    <mergeCell ref="I33:I37"/>
    <mergeCell ref="B34:F34"/>
    <mergeCell ref="B35:F35"/>
    <mergeCell ref="B36:F36"/>
    <mergeCell ref="B37:F37"/>
    <mergeCell ref="B16:F16"/>
    <mergeCell ref="B17:F17"/>
    <mergeCell ref="B28:F28"/>
    <mergeCell ref="I28:I32"/>
    <mergeCell ref="B29:F29"/>
    <mergeCell ref="B30:F30"/>
    <mergeCell ref="B31:F31"/>
    <mergeCell ref="B32:F32"/>
    <mergeCell ref="B23:F23"/>
    <mergeCell ref="I23:I27"/>
    <mergeCell ref="B24:F24"/>
    <mergeCell ref="B25:F25"/>
    <mergeCell ref="B26:F26"/>
    <mergeCell ref="B27:F27"/>
    <mergeCell ref="A230:E230"/>
    <mergeCell ref="A231:E231"/>
    <mergeCell ref="B8:F8"/>
    <mergeCell ref="I8:I12"/>
    <mergeCell ref="B9:F9"/>
    <mergeCell ref="B10:F10"/>
    <mergeCell ref="B11:F11"/>
    <mergeCell ref="B12:F12"/>
    <mergeCell ref="B3:H3"/>
    <mergeCell ref="I3:I7"/>
    <mergeCell ref="B4:F4"/>
    <mergeCell ref="B5:F5"/>
    <mergeCell ref="B6:F6"/>
    <mergeCell ref="B7:F7"/>
    <mergeCell ref="B18:F18"/>
    <mergeCell ref="I18:I22"/>
    <mergeCell ref="B19:F19"/>
    <mergeCell ref="B20:F20"/>
    <mergeCell ref="B21:F21"/>
    <mergeCell ref="B22:F22"/>
    <mergeCell ref="B13:F13"/>
    <mergeCell ref="I13:I17"/>
    <mergeCell ref="B14:F14"/>
    <mergeCell ref="B15:F15"/>
  </mergeCells>
  <pageMargins left="0.31496062992125984" right="0.31496062992125984" top="0.74803149606299213" bottom="0.74803149606299213" header="0.31496062992125984" footer="0.31496062992125984"/>
  <pageSetup paperSize="9" scale="56" fitToHeight="9" orientation="landscape" r:id="rId1"/>
  <rowBreaks count="6" manualBreakCount="6">
    <brk id="17" max="8" man="1"/>
    <brk id="52" max="8" man="1"/>
    <brk id="87" max="8" man="1"/>
    <brk id="122" max="8" man="1"/>
    <brk id="157" max="8" man="1"/>
    <brk id="19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view="pageBreakPreview" zoomScale="110" zoomScaleNormal="110" zoomScaleSheetLayoutView="110" workbookViewId="0">
      <selection activeCell="B3" sqref="B3"/>
    </sheetView>
  </sheetViews>
  <sheetFormatPr defaultRowHeight="15" x14ac:dyDescent="0.25"/>
  <cols>
    <col min="1" max="1" width="57.28515625" customWidth="1"/>
    <col min="2" max="2" width="18.42578125" customWidth="1"/>
    <col min="3" max="3" width="19.140625" customWidth="1"/>
    <col min="4" max="4" width="21.140625" customWidth="1"/>
    <col min="6" max="6" width="17.28515625" customWidth="1"/>
  </cols>
  <sheetData>
    <row r="1" spans="1:6" ht="60" customHeight="1" x14ac:dyDescent="0.25">
      <c r="A1" s="55" t="s">
        <v>46</v>
      </c>
      <c r="B1" s="2" t="s">
        <v>77</v>
      </c>
      <c r="C1" s="2" t="s">
        <v>110</v>
      </c>
    </row>
    <row r="2" spans="1:6" ht="35.1" customHeight="1" x14ac:dyDescent="0.25">
      <c r="A2" s="50" t="s">
        <v>65</v>
      </c>
      <c r="B2" s="51"/>
      <c r="C2" s="51"/>
    </row>
    <row r="3" spans="1:6" ht="15" customHeight="1" x14ac:dyDescent="0.25">
      <c r="A3" s="41" t="s">
        <v>1</v>
      </c>
      <c r="B3" s="39">
        <f>'МП 2_2024'!G4</f>
        <v>170025.4106</v>
      </c>
      <c r="C3" s="39">
        <f>'МП 2_2024'!H4</f>
        <v>169962.25146</v>
      </c>
      <c r="D3" s="34">
        <f>C3/B3*100</f>
        <v>99.962853117203409</v>
      </c>
      <c r="F3" s="34">
        <f>B3/B32*100</f>
        <v>39.612577721018084</v>
      </c>
    </row>
    <row r="4" spans="1:6" ht="15" customHeight="1" x14ac:dyDescent="0.25">
      <c r="A4" s="42" t="s">
        <v>2</v>
      </c>
      <c r="B4" s="45">
        <f>'МП 2_2024'!G5</f>
        <v>7709.38</v>
      </c>
      <c r="C4" s="45">
        <f>'МП 2_2024'!H5</f>
        <v>7705.6410999999998</v>
      </c>
      <c r="D4" s="34"/>
    </row>
    <row r="5" spans="1:6" ht="15" customHeight="1" x14ac:dyDescent="0.25">
      <c r="A5" s="42" t="s">
        <v>3</v>
      </c>
      <c r="B5" s="45">
        <f>'МП 2_2024'!G6</f>
        <v>106554.8306</v>
      </c>
      <c r="C5" s="45">
        <f>'МП 2_2024'!H6</f>
        <v>106495.7144</v>
      </c>
      <c r="D5" s="34"/>
    </row>
    <row r="6" spans="1:6" ht="15" customHeight="1" x14ac:dyDescent="0.25">
      <c r="A6" s="42" t="s">
        <v>4</v>
      </c>
      <c r="B6" s="45">
        <f>'МП 2_2024'!G7</f>
        <v>55761.2</v>
      </c>
      <c r="C6" s="45">
        <f>'МП 2_2024'!H7</f>
        <v>55760.895960000002</v>
      </c>
      <c r="D6" s="34"/>
    </row>
    <row r="7" spans="1:6" ht="35.1" customHeight="1" x14ac:dyDescent="0.25">
      <c r="A7" s="50" t="s">
        <v>66</v>
      </c>
      <c r="B7" s="51"/>
      <c r="C7" s="51"/>
    </row>
    <row r="8" spans="1:6" ht="15" customHeight="1" x14ac:dyDescent="0.25">
      <c r="A8" s="41" t="s">
        <v>1</v>
      </c>
      <c r="B8" s="46">
        <f>'МП 2_2024'!G54</f>
        <v>2360.1999999999998</v>
      </c>
      <c r="C8" s="46">
        <f>'МП 2_2024'!H54</f>
        <v>2360.1986999999999</v>
      </c>
      <c r="D8" s="34">
        <f>C8/B8*100</f>
        <v>99.999944919922044</v>
      </c>
      <c r="F8" s="34">
        <f>B8/B32*100</f>
        <v>0.5498801950086093</v>
      </c>
    </row>
    <row r="9" spans="1:6" ht="15" customHeight="1" x14ac:dyDescent="0.25">
      <c r="A9" s="42" t="s">
        <v>2</v>
      </c>
      <c r="B9" s="40">
        <f>'МП 2_2024'!G55</f>
        <v>0</v>
      </c>
      <c r="C9" s="40">
        <f>'МП 2_2024'!H55</f>
        <v>0</v>
      </c>
      <c r="D9" s="34"/>
    </row>
    <row r="10" spans="1:6" ht="15" customHeight="1" x14ac:dyDescent="0.25">
      <c r="A10" s="42" t="s">
        <v>3</v>
      </c>
      <c r="B10" s="40">
        <f>'МП 2_2024'!G56</f>
        <v>60.2</v>
      </c>
      <c r="C10" s="40">
        <f>'МП 2_2024'!H56</f>
        <v>60.2</v>
      </c>
      <c r="D10" s="34"/>
    </row>
    <row r="11" spans="1:6" ht="15" customHeight="1" x14ac:dyDescent="0.25">
      <c r="A11" s="42" t="s">
        <v>4</v>
      </c>
      <c r="B11" s="40">
        <f>'МП 2_2024'!G57</f>
        <v>2300</v>
      </c>
      <c r="C11" s="40">
        <f>'МП 2_2024'!H57</f>
        <v>2299.9987000000001</v>
      </c>
      <c r="D11" s="34"/>
    </row>
    <row r="12" spans="1:6" ht="35.1" customHeight="1" x14ac:dyDescent="0.25">
      <c r="A12" s="50" t="s">
        <v>67</v>
      </c>
      <c r="B12" s="51"/>
      <c r="C12" s="51"/>
    </row>
    <row r="13" spans="1:6" ht="15" customHeight="1" x14ac:dyDescent="0.25">
      <c r="A13" s="41" t="s">
        <v>1</v>
      </c>
      <c r="B13" s="46">
        <f>'МП 2_2024'!G99</f>
        <v>72671.650819999995</v>
      </c>
      <c r="C13" s="46">
        <f>'МП 2_2024'!H99</f>
        <v>72665.436990000002</v>
      </c>
      <c r="D13" s="34">
        <f>C13/B13*100</f>
        <v>99.991449444274522</v>
      </c>
      <c r="F13" s="34">
        <f>B13/B32*100</f>
        <v>16.931065809888636</v>
      </c>
    </row>
    <row r="14" spans="1:6" ht="15" customHeight="1" x14ac:dyDescent="0.25">
      <c r="A14" s="43" t="s">
        <v>2</v>
      </c>
      <c r="B14" s="40">
        <f>'МП 2_2024'!G100</f>
        <v>7494.8424000000005</v>
      </c>
      <c r="C14" s="40">
        <f>'МП 2_2024'!H100</f>
        <v>7494.8424000000005</v>
      </c>
    </row>
    <row r="15" spans="1:6" ht="15" customHeight="1" x14ac:dyDescent="0.25">
      <c r="A15" s="43" t="s">
        <v>3</v>
      </c>
      <c r="B15" s="40">
        <f>'МП 2_2024'!G101</f>
        <v>28393.723000000002</v>
      </c>
      <c r="C15" s="40">
        <f>'МП 2_2024'!H101</f>
        <v>28391.600060000001</v>
      </c>
    </row>
    <row r="16" spans="1:6" ht="15" customHeight="1" x14ac:dyDescent="0.25">
      <c r="A16" s="43" t="s">
        <v>4</v>
      </c>
      <c r="B16" s="40">
        <f>'МП 2_2024'!G102</f>
        <v>36783.085420000003</v>
      </c>
      <c r="C16" s="40">
        <f>'МП 2_2024'!H102</f>
        <v>36778.994530000004</v>
      </c>
      <c r="D16" s="34"/>
    </row>
    <row r="17" spans="1:6" ht="49.5" customHeight="1" x14ac:dyDescent="0.25">
      <c r="A17" s="50" t="s">
        <v>68</v>
      </c>
      <c r="B17" s="51"/>
      <c r="C17" s="57"/>
    </row>
    <row r="18" spans="1:6" ht="15" customHeight="1" x14ac:dyDescent="0.25">
      <c r="A18" s="41" t="s">
        <v>1</v>
      </c>
      <c r="B18" s="46">
        <f>'МП 2_2024'!G124</f>
        <v>104633.22756999999</v>
      </c>
      <c r="C18" s="46">
        <f>'МП 2_2024'!H124</f>
        <v>98707.923349999997</v>
      </c>
      <c r="D18" s="34">
        <f>C18/B18*100</f>
        <v>94.337072115991134</v>
      </c>
      <c r="F18" s="34">
        <f>B18/B32*100</f>
        <v>24.377484781193033</v>
      </c>
    </row>
    <row r="19" spans="1:6" ht="15" customHeight="1" x14ac:dyDescent="0.25">
      <c r="A19" s="42" t="s">
        <v>2</v>
      </c>
      <c r="B19" s="40">
        <f>'МП 2_2024'!G125</f>
        <v>0</v>
      </c>
      <c r="C19" s="40">
        <f>'МП 2_2024'!H125</f>
        <v>0</v>
      </c>
    </row>
    <row r="20" spans="1:6" ht="15" customHeight="1" x14ac:dyDescent="0.25">
      <c r="A20" s="42" t="s">
        <v>3</v>
      </c>
      <c r="B20" s="40">
        <f>'МП 2_2024'!G126</f>
        <v>85855.7</v>
      </c>
      <c r="C20" s="40">
        <f>'МП 2_2024'!H126</f>
        <v>84996.323109999998</v>
      </c>
      <c r="D20" s="34"/>
    </row>
    <row r="21" spans="1:6" ht="15" customHeight="1" x14ac:dyDescent="0.25">
      <c r="A21" s="42" t="s">
        <v>4</v>
      </c>
      <c r="B21" s="40">
        <f>'МП 2_2024'!G127</f>
        <v>18777.527569999998</v>
      </c>
      <c r="C21" s="40">
        <f>'МП 2_2024'!H127</f>
        <v>13711.600239999998</v>
      </c>
      <c r="D21" s="34"/>
    </row>
    <row r="22" spans="1:6" ht="35.1" customHeight="1" x14ac:dyDescent="0.25">
      <c r="A22" s="50" t="s">
        <v>69</v>
      </c>
      <c r="B22" s="51"/>
      <c r="C22" s="51"/>
    </row>
    <row r="23" spans="1:6" ht="15" customHeight="1" x14ac:dyDescent="0.25">
      <c r="A23" s="41" t="s">
        <v>36</v>
      </c>
      <c r="B23" s="46">
        <f>'МП 2_2024'!G169</f>
        <v>47130.228910000005</v>
      </c>
      <c r="C23" s="46">
        <f>'МП 2_2024'!H169</f>
        <v>47122.215199999999</v>
      </c>
      <c r="D23" s="34">
        <f>C23/B23*100</f>
        <v>99.982996666501862</v>
      </c>
      <c r="F23" s="34">
        <f>B23/B32*100</f>
        <v>10.980416686649946</v>
      </c>
    </row>
    <row r="24" spans="1:6" ht="15" customHeight="1" x14ac:dyDescent="0.25">
      <c r="A24" s="42" t="s">
        <v>2</v>
      </c>
      <c r="B24" s="40">
        <f>'МП 2_2024'!G170</f>
        <v>1.7</v>
      </c>
      <c r="C24" s="40">
        <f>'МП 2_2024'!H170</f>
        <v>1.7</v>
      </c>
      <c r="D24" s="34"/>
    </row>
    <row r="25" spans="1:6" ht="15" customHeight="1" x14ac:dyDescent="0.25">
      <c r="A25" s="42" t="s">
        <v>3</v>
      </c>
      <c r="B25" s="40">
        <f>'МП 2_2024'!G171</f>
        <v>18119.674910000002</v>
      </c>
      <c r="C25" s="40">
        <f>'МП 2_2024'!H171</f>
        <v>18119.66591</v>
      </c>
      <c r="D25" s="34"/>
    </row>
    <row r="26" spans="1:6" ht="15" customHeight="1" x14ac:dyDescent="0.25">
      <c r="A26" s="42" t="s">
        <v>4</v>
      </c>
      <c r="B26" s="40">
        <f>'МП 2_2024'!G172</f>
        <v>29008.853999999999</v>
      </c>
      <c r="C26" s="40">
        <f>'МП 2_2024'!H172</f>
        <v>29000.849289999998</v>
      </c>
      <c r="D26" s="34"/>
    </row>
    <row r="27" spans="1:6" ht="41.25" customHeight="1" x14ac:dyDescent="0.25">
      <c r="A27" s="50" t="s">
        <v>70</v>
      </c>
      <c r="B27" s="51"/>
      <c r="C27" s="51"/>
    </row>
    <row r="28" spans="1:6" ht="15" customHeight="1" x14ac:dyDescent="0.25">
      <c r="A28" s="41" t="s">
        <v>1</v>
      </c>
      <c r="B28" s="52">
        <f>'МП 2_2024'!G199</f>
        <v>32400.050810000004</v>
      </c>
      <c r="C28" s="52">
        <f>'МП 2_2024'!H199</f>
        <v>32397.296470000005</v>
      </c>
      <c r="D28" s="34">
        <f>C28/B28*100</f>
        <v>99.9914989639487</v>
      </c>
      <c r="F28" s="34">
        <f>B28/B32*100</f>
        <v>7.5485748062416977</v>
      </c>
    </row>
    <row r="29" spans="1:6" ht="15" customHeight="1" x14ac:dyDescent="0.25">
      <c r="A29" s="42" t="s">
        <v>2</v>
      </c>
      <c r="B29" s="53">
        <f>'МП 2_2024'!G200</f>
        <v>0</v>
      </c>
      <c r="C29" s="53">
        <f>'МП 2_2024'!H200</f>
        <v>0</v>
      </c>
      <c r="D29" s="34"/>
    </row>
    <row r="30" spans="1:6" ht="15" customHeight="1" x14ac:dyDescent="0.25">
      <c r="A30" s="42" t="s">
        <v>3</v>
      </c>
      <c r="B30" s="53">
        <f>'МП 2_2024'!G201</f>
        <v>1746.8720899999998</v>
      </c>
      <c r="C30" s="53">
        <f>'МП 2_2024'!H201</f>
        <v>1746.8720899999998</v>
      </c>
      <c r="D30" s="34"/>
    </row>
    <row r="31" spans="1:6" ht="15" customHeight="1" x14ac:dyDescent="0.25">
      <c r="A31" s="42" t="s">
        <v>4</v>
      </c>
      <c r="B31" s="53">
        <f>'МП 2_2024'!G202</f>
        <v>30653.178720000004</v>
      </c>
      <c r="C31" s="53">
        <f>'МП 2_2024'!H202</f>
        <v>30650.424380000004</v>
      </c>
      <c r="D31" s="34"/>
    </row>
    <row r="32" spans="1:6" ht="41.25" customHeight="1" x14ac:dyDescent="0.25">
      <c r="A32" s="49" t="s">
        <v>47</v>
      </c>
      <c r="B32" s="47">
        <f>B33+B34+B35</f>
        <v>429220.76870999997</v>
      </c>
      <c r="C32" s="47">
        <f>C33+C34+C35</f>
        <v>423215.32217000006</v>
      </c>
      <c r="D32" s="38">
        <f>C32/B32*100</f>
        <v>98.600849032061305</v>
      </c>
      <c r="F32" s="36"/>
    </row>
    <row r="33" spans="1:6" ht="15" customHeight="1" x14ac:dyDescent="0.25">
      <c r="A33" s="44" t="s">
        <v>2</v>
      </c>
      <c r="B33" s="48">
        <f t="shared" ref="B33:C35" si="0">B4+B9+B14+B19+B24+B29</f>
        <v>15205.922400000001</v>
      </c>
      <c r="C33" s="48">
        <f t="shared" si="0"/>
        <v>15202.183500000001</v>
      </c>
      <c r="D33" s="38"/>
      <c r="F33" s="36"/>
    </row>
    <row r="34" spans="1:6" ht="15" customHeight="1" x14ac:dyDescent="0.25">
      <c r="A34" s="44" t="s">
        <v>3</v>
      </c>
      <c r="B34" s="48">
        <f t="shared" si="0"/>
        <v>240731.0006</v>
      </c>
      <c r="C34" s="48">
        <f t="shared" si="0"/>
        <v>239810.37557</v>
      </c>
      <c r="D34" s="38"/>
      <c r="F34" s="36"/>
    </row>
    <row r="35" spans="1:6" ht="15" customHeight="1" x14ac:dyDescent="0.25">
      <c r="A35" s="44" t="s">
        <v>4</v>
      </c>
      <c r="B35" s="48">
        <f t="shared" si="0"/>
        <v>173283.84570999999</v>
      </c>
      <c r="C35" s="48">
        <f t="shared" si="0"/>
        <v>168202.76310000001</v>
      </c>
      <c r="D35" s="38"/>
      <c r="F35" s="36"/>
    </row>
  </sheetData>
  <pageMargins left="0.9055118110236221" right="0.31496062992125984"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МП 2_2024</vt:lpstr>
      <vt:lpstr>СВОД</vt:lpstr>
      <vt:lpstr>'МП 2_2024'!Область_печати</vt:lpstr>
      <vt:lpstr>СВОД!Область_печати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2025-02-11T04:51:58Z</dcterms:modified>
</cp:coreProperties>
</file>