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МП 2023" sheetId="1" r:id="rId1"/>
    <sheet name="СВОД" sheetId="3" r:id="rId2"/>
  </sheets>
  <definedNames>
    <definedName name="_xlnm.Print_Area" localSheetId="0">'МП 2023'!$A$1:$I$234</definedName>
    <definedName name="_xlnm.Print_Area" localSheetId="1">СВОД!$A$1:$C$35</definedName>
  </definedNames>
  <calcPr calcId="152511"/>
</workbook>
</file>

<file path=xl/calcChain.xml><?xml version="1.0" encoding="utf-8"?>
<calcChain xmlns="http://schemas.openxmlformats.org/spreadsheetml/2006/main">
  <c r="H127" i="1" l="1"/>
  <c r="H57" i="1" l="1"/>
  <c r="C11" i="3" s="1"/>
  <c r="H56" i="1"/>
  <c r="H55" i="1"/>
  <c r="G57" i="1"/>
  <c r="G54" i="1" s="1"/>
  <c r="G56" i="1"/>
  <c r="G55" i="1"/>
  <c r="H94" i="1"/>
  <c r="G94" i="1"/>
  <c r="G164" i="1"/>
  <c r="H164" i="1"/>
  <c r="G159" i="1"/>
  <c r="H159" i="1"/>
  <c r="G154" i="1"/>
  <c r="H154" i="1"/>
  <c r="G134" i="1"/>
  <c r="H134" i="1"/>
  <c r="G129" i="1"/>
  <c r="H129" i="1"/>
  <c r="G6" i="1"/>
  <c r="B5" i="3" s="1"/>
  <c r="G101" i="1"/>
  <c r="B15" i="3"/>
  <c r="G171" i="1"/>
  <c r="B25" i="3" s="1"/>
  <c r="G201" i="1"/>
  <c r="B30" i="3"/>
  <c r="G126" i="1"/>
  <c r="B20" i="3" s="1"/>
  <c r="B10" i="3"/>
  <c r="G7" i="1"/>
  <c r="G102" i="1"/>
  <c r="B16" i="3" s="1"/>
  <c r="G172" i="1"/>
  <c r="B26" i="3" s="1"/>
  <c r="G202" i="1"/>
  <c r="B31" i="3" s="1"/>
  <c r="G127" i="1"/>
  <c r="B21" i="3" s="1"/>
  <c r="G5" i="1"/>
  <c r="B4" i="3" s="1"/>
  <c r="G100" i="1"/>
  <c r="B14" i="3"/>
  <c r="G170" i="1"/>
  <c r="B24" i="3" s="1"/>
  <c r="B9" i="3"/>
  <c r="H6" i="1"/>
  <c r="C5" i="3" s="1"/>
  <c r="H101" i="1"/>
  <c r="C15" i="3" s="1"/>
  <c r="H171" i="1"/>
  <c r="C25" i="3" s="1"/>
  <c r="H201" i="1"/>
  <c r="C30" i="3" s="1"/>
  <c r="H126" i="1"/>
  <c r="C20" i="3"/>
  <c r="C10" i="3"/>
  <c r="H7" i="1"/>
  <c r="C6" i="3" s="1"/>
  <c r="H102" i="1"/>
  <c r="C16" i="3" s="1"/>
  <c r="H172" i="1"/>
  <c r="C26" i="3"/>
  <c r="H202" i="1"/>
  <c r="C31" i="3" s="1"/>
  <c r="C21" i="3"/>
  <c r="H5" i="1"/>
  <c r="C4" i="3" s="1"/>
  <c r="H100" i="1"/>
  <c r="C14" i="3"/>
  <c r="H170" i="1"/>
  <c r="C24" i="3" s="1"/>
  <c r="C9" i="3"/>
  <c r="C29" i="3"/>
  <c r="G199" i="1"/>
  <c r="B28" i="3" s="1"/>
  <c r="H54" i="1"/>
  <c r="C8" i="3" s="1"/>
  <c r="G174" i="1"/>
  <c r="H109" i="1"/>
  <c r="H14" i="1"/>
  <c r="H9" i="1"/>
  <c r="H219" i="1"/>
  <c r="G219" i="1"/>
  <c r="H214" i="1"/>
  <c r="G214" i="1"/>
  <c r="H209" i="1"/>
  <c r="G209" i="1"/>
  <c r="H204" i="1"/>
  <c r="G204" i="1"/>
  <c r="H200" i="1"/>
  <c r="G200" i="1"/>
  <c r="B29" i="3" s="1"/>
  <c r="H194" i="1"/>
  <c r="G194" i="1"/>
  <c r="H189" i="1"/>
  <c r="G189" i="1"/>
  <c r="H184" i="1"/>
  <c r="G184" i="1"/>
  <c r="H179" i="1"/>
  <c r="G179" i="1"/>
  <c r="H174" i="1"/>
  <c r="H149" i="1"/>
  <c r="G149" i="1"/>
  <c r="H144" i="1"/>
  <c r="G144" i="1"/>
  <c r="H139" i="1"/>
  <c r="G139" i="1"/>
  <c r="H125" i="1"/>
  <c r="H124" i="1" s="1"/>
  <c r="C18" i="3" s="1"/>
  <c r="G125" i="1"/>
  <c r="G224" i="1" s="1"/>
  <c r="H119" i="1"/>
  <c r="G119" i="1"/>
  <c r="H114" i="1"/>
  <c r="G114" i="1"/>
  <c r="G109" i="1"/>
  <c r="H104" i="1"/>
  <c r="G104" i="1"/>
  <c r="H89" i="1"/>
  <c r="G89" i="1"/>
  <c r="H84" i="1"/>
  <c r="G84" i="1"/>
  <c r="H79" i="1"/>
  <c r="G79" i="1"/>
  <c r="H74" i="1"/>
  <c r="G74" i="1"/>
  <c r="H69" i="1"/>
  <c r="G69" i="1"/>
  <c r="H64" i="1"/>
  <c r="G64" i="1"/>
  <c r="H59" i="1"/>
  <c r="G59" i="1"/>
  <c r="H49" i="1"/>
  <c r="G49" i="1"/>
  <c r="H44" i="1"/>
  <c r="G44" i="1"/>
  <c r="H39" i="1"/>
  <c r="G39" i="1"/>
  <c r="H34" i="1"/>
  <c r="G34" i="1"/>
  <c r="H29" i="1"/>
  <c r="G29" i="1"/>
  <c r="H24" i="1"/>
  <c r="G24" i="1"/>
  <c r="H19" i="1"/>
  <c r="G19" i="1"/>
  <c r="G14" i="1"/>
  <c r="G9" i="1"/>
  <c r="B19" i="3" l="1"/>
  <c r="B33" i="3" s="1"/>
  <c r="C19" i="3"/>
  <c r="C33" i="3" s="1"/>
  <c r="H199" i="1"/>
  <c r="H169" i="1"/>
  <c r="C23" i="3" s="1"/>
  <c r="H224" i="1"/>
  <c r="G169" i="1"/>
  <c r="B23" i="3" s="1"/>
  <c r="G124" i="1"/>
  <c r="G99" i="1"/>
  <c r="B13" i="3" s="1"/>
  <c r="H99" i="1"/>
  <c r="C13" i="3" s="1"/>
  <c r="B34" i="3"/>
  <c r="C34" i="3"/>
  <c r="C35" i="3"/>
  <c r="B8" i="3"/>
  <c r="B11" i="3"/>
  <c r="G226" i="1"/>
  <c r="H226" i="1"/>
  <c r="B6" i="3"/>
  <c r="H225" i="1"/>
  <c r="H4" i="1"/>
  <c r="C3" i="3" s="1"/>
  <c r="G225" i="1"/>
  <c r="G4" i="1"/>
  <c r="C28" i="3" l="1"/>
  <c r="B18" i="3"/>
  <c r="C32" i="3"/>
  <c r="H223" i="1"/>
  <c r="B35" i="3"/>
  <c r="B32" i="3" s="1"/>
  <c r="B3" i="3"/>
  <c r="G223" i="1"/>
</calcChain>
</file>

<file path=xl/sharedStrings.xml><?xml version="1.0" encoding="utf-8"?>
<sst xmlns="http://schemas.openxmlformats.org/spreadsheetml/2006/main" count="382" uniqueCount="105">
  <si>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</si>
  <si>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</si>
  <si>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</si>
  <si>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</si>
  <si>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</si>
  <si>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</si>
  <si>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</si>
  <si>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</si>
  <si>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</si>
  <si>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</si>
  <si>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</si>
  <si>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</si>
  <si>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</si>
  <si>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</si>
  <si>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</si>
  <si>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</si>
  <si>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</si>
  <si>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</si>
  <si>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</si>
  <si>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</si>
  <si>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</si>
  <si>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</si>
  <si>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</si>
  <si>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</si>
  <si>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</si>
  <si>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</si>
  <si>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</si>
  <si>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</si>
  <si>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</si>
  <si>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</si>
  <si>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</si>
  <si>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</si>
  <si>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</si>
  <si>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</si>
  <si>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</si>
  <si>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</si>
  <si>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</si>
  <si>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</si>
  <si>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</si>
  <si>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</si>
  <si>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</si>
  <si>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</si>
  <si>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</si>
  <si>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</si>
  <si>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</si>
  <si>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</si>
  <si>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</si>
  <si>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</si>
  <si>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 xml:space="preserve">  </t>
  </si>
  <si>
    <t xml:space="preserve"> </t>
  </si>
  <si>
    <t>Согласовано</t>
  </si>
  <si>
    <t>Исполнитель</t>
  </si>
  <si>
    <t xml:space="preserve">Главный специалист отдела экономики </t>
  </si>
  <si>
    <t>Т.Н. Усатова</t>
  </si>
  <si>
    <t xml:space="preserve">и работы с малым бизнесом       </t>
  </si>
  <si>
    <t>"Управление муниципальными финансами и 
регулирование межбюджетных отношений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</si>
  <si>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</si>
  <si>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</si>
  <si>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</si>
  <si>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</si>
  <si>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</si>
  <si>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</si>
  <si>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</si>
  <si>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</si>
  <si>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</si>
  <si>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</si>
  <si>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</si>
  <si>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</si>
  <si>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Развитие образования Нагорского района</t>
  </si>
  <si>
    <t>Социальная политика и профилактика правонарушений 
в Нагорском районе</t>
  </si>
  <si>
    <t>Развитие культуры Нагорского района</t>
  </si>
  <si>
    <t>Создание безопасных и благоприятных условий жизнедеятельности 
в Нагорском районе</t>
  </si>
  <si>
    <t>Совершенствование организации муниципального управления Нагорского района</t>
  </si>
  <si>
    <t>Управление муниципальными финансами и 
регулирование межбюджетных отношений Нагорского района</t>
  </si>
  <si>
    <t>Предусмотрено 
на 2023 год 
(тыс. руб)</t>
  </si>
  <si>
    <t>1. Выплата заработной платы;
2. Общехозяйственные и коммунальные расходы;
3. Услуги связи;
4. Расходы на ГСМ;
5. Транспортные расходы.</t>
  </si>
  <si>
    <t>Предоставление межбюджетных трансфертов местным бюджетам поселений из бюджета муниципального района: софинансирование расходных обязательств, возникающих при выполнении полномочий органов местного  самоуправления по вопросам местного значения,  дотации на сбалансированность поселений.</t>
  </si>
  <si>
    <t>Реализация  мероприятий, направленных на подготовку объектов коммунальной инфраструктуры к работе, лабораторные исследования проб воды скважин и колодцев.</t>
  </si>
  <si>
    <t>Акция для молодых многодетных семей, районные соревнования по строевой подготовке среди юнармейских отрядов,муниципальный этап интеллектуалтной олимпиады среди школьников "Что, Где, Когда", районная акция посвященная Международному женскому дню.</t>
  </si>
  <si>
    <t>1. Направление "Молодежь Нагорского района"</t>
  </si>
  <si>
    <t>8. Направление "Поддержка военнослужащих специальной военной операции и членов их семей"</t>
  </si>
  <si>
    <t>Исполнено 
за 1 полугодие 
2023 года
(тыс. руб)</t>
  </si>
  <si>
    <t>Данные о ходе выполнения муниципальных программ за 1 полугодие 2023 года</t>
  </si>
  <si>
    <t xml:space="preserve">  - 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антитеррористической защищенности образовательных учреждений. За 2 квартала 2023 года проведены расходы на сумму 4,75 тыс. рублей (обслуживание тревожной кнопки);                                                                                                                                        - обеспечение пожарной безопасности. За 2 квартала 2023 года проведены расходы в сумме 40,8 тыс. рублей (техническое обслуживание пожарной сигнализации, оборудования для передачи извещения о пожаре);                                                                                                                                                                                        - мероприятия по выполению предписаний надзорных органов. Во 2 квартале 2023 года расходы не проводились;                                                                                                                                                                                                                                  - обеспечение санитарно-эпидемиологического состояния. За 2 квартала 2023 года проведены расходы на сумму 9,4 тыс. рублей (дератизация, акарицидные обработки);                                                                                                                                                                                                                                                                                                                                                                                                                                                                - подготовка учреждений к новому учебному году. Во 2 квартале 2023 года расходы не проводились.</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</si>
  <si>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 приобретение компьютерной и организационной техники (во 2 квартале 2023 года расходы не проводились);                                                                                                                                                                                              - выполнение требований в области информационной безопасности, приобретение лицензионного системного и прикладного программного обеспечения (во 2 квартале 2023 года расходы проведены на сумму 59,9 тыс. рублей).  </t>
  </si>
  <si>
    <t xml:space="preserve">  - 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(во 2 квартале 2023 года 95 человек получили компенсацию за коммунальные услуги);                                                                                                                                                                                                -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(во 2 квартале 2023 года на 96 детей выплачена компенсация по родительской плате) </t>
  </si>
  <si>
    <r>
      <t xml:space="preserve">  - 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во 2 квартале 2023 года </t>
    </r>
    <r>
      <rPr>
        <sz val="10"/>
        <rFont val="Times New Roman"/>
        <family val="1"/>
        <charset val="204"/>
      </rPr>
      <t>приобретены канц.товары, игрушки, методическая литература на сумму 28,02 тыс. рублей, на повышение квалификации педагогических работников (3 чел.) израсходовано 2,73 тыс. рублей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t>
    </r>
    <r>
      <rPr>
        <sz val="10"/>
        <color theme="1"/>
        <rFont val="Times New Roman"/>
        <family val="1"/>
        <charset val="204"/>
      </rPr>
      <t xml:space="preserve">отную плату);                                                                                                                                                                 - организация питания в муниципальных дошкольных образовательных учреждениях (приобретение продуктов питания);                                                                                                                                                                                                                                </t>
    </r>
    <r>
      <rPr>
        <sz val="10"/>
        <rFont val="Times New Roman"/>
        <family val="1"/>
        <charset val="204"/>
      </rPr>
      <t>-</t>
    </r>
    <r>
      <rPr>
        <sz val="10"/>
        <color rgb="FFFF0000"/>
        <rFont val="Times New Roman"/>
        <family val="1"/>
        <charset val="204"/>
      </rPr>
      <t xml:space="preserve"> </t>
    </r>
    <r>
      <rPr>
        <sz val="10"/>
        <rFont val="Times New Roman"/>
        <family val="1"/>
        <charset val="204"/>
      </rPr>
      <t xml:space="preserve">обеспечение антитеррористической защищенности образовательных учреждений. За 2 квартала 2023 года проведены расходы на сумму 35,51 тыс. рублей (обслуживание тревожных кнопок);                                                                                                                                                                                                                     - обеспечение пожарной безопасности. За 2 квартала 2023 года проведены расходы на сумму 141,11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За 2 квартала 2023 года проведены расходы на сумму 198,95 тыс. рублей (выполнение предписаний Роспотребнадзора, прокуратуры);                                                                                                                                                                                                            - обеспечение санитарно-эпидемиологического состояния. За 2 квартала 2023 года проведены расходы на сумму 49,23 тыс. рублей (дератизация, акарицидные обработки);                                                                                                                                                                                                                                                                                                                                                                                            - подготовка учреждений к новому учебному году. За 2 квартала 2023 года проведены расходы на сумму 8,5 тыс. рублей (текущий и косметический ремонт).                                                                                                                                                                                     </t>
    </r>
  </si>
  <si>
    <t>Организация отдыха и оздоровления  детей в каникулярное время в лагерях с дневным пребыванием (в 2023 году в летних лагерях при 5 сельских школах отдохнуло 193 учащихся, в том числе 104 ребенка, находящихся в трудной жизненной ситуации).</t>
  </si>
  <si>
    <t>Организация временного трудоустройства несовершеннолетних граждан в возрасте от 14 до 18 лет (во 2 квартале 2023 года расходы проведены на сумму 26,98 тыс. рублей. В общеобразовательных учреждениях было трудоустроено 13 несовершеннолетних)</t>
  </si>
  <si>
    <t xml:space="preserve">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01.07.2023 г на учете в органе опеки и попечительства состоит 23 ребёнка (17 детей в семьях опекунов, 6 детей в приемных семьях). 5 человек получают вознаграждение, причитающееся приемному родителю. </t>
  </si>
  <si>
    <r>
      <t xml:space="preserve">  - 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во 2 квартале 2023 года приобретено </t>
    </r>
    <r>
      <rPr>
        <sz val="10"/>
        <rFont val="Times New Roman"/>
        <family val="1"/>
        <charset val="204"/>
      </rPr>
      <t xml:space="preserve">компьютерное и учебное оборудование, учебники, канц.товары, аттестаты на сумму 116,81 тыс. рублей, на повышение квалификации педагогических работников (10 чел.) израсходовано 8,05 тыс. рублей;                                        </t>
    </r>
    <r>
      <rPr>
        <sz val="10"/>
        <color theme="1"/>
        <rFont val="Times New Roman"/>
        <family val="1"/>
        <charset val="204"/>
      </rPr>
      <t xml:space="preserve">                                                                                                                                                                                     -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 организация питания в муниципальных общеобразовательных учреждениях (приобретение продуктов питания);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За 2 квартала 2023 года 43 педагогических работника получили вознагрждение за классное руководство. Выплаты произведены в сумме 2119,20 тыс. рублей.                                                                                                                                                                                      -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2 картала 2023 года проведены на сумму 433,0 тыс. рублей (на 80 учащихся 1-4 классов);                                                                                                                                                                                                                                </t>
    </r>
    <r>
      <rPr>
        <sz val="10"/>
        <rFont val="Times New Roman"/>
        <family val="1"/>
        <charset val="204"/>
      </rPr>
      <t xml:space="preserve">- обеспечение антитеррористической защищенности образовательных учреждений. За 2 квартала 2023 года проведены расходы на сумму 43,17 тыс. рублей (обслуживание тревожных кнопок);                                                                                                                                                                                                                                                    - обеспечение пожарной безопасности. За 2 квартала 2023 года проведены расходы на сумму 218,34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За 2 квартала 2023 года проведены расходы на сумму 6,5 тыс. рублей;                                                                                                                                                                                    - обеспечение санитарно-эпидемиологического состояния. За 2 квартала 2023 года расходы проведены на сумму  43,48 тыс. рублей (дератизация, акарицидные обработки);                                                                                                                                                                                                                                                                                                                                                                                                                       - подготовка учреждений к новому учебному году. Во 2 квартале 2023 году расходы не проводились;                                                                                                                                                        - мероприятия по подготовке образовательного пространства в муниципальных общеобразовательных организациях, на базе которых создаются центры образования естественно - научной и технологической направленности "Точка роста". За 2 квартала 2023 года проведены расходы на сумму 606,2 тыс. рублей (подготовка помещений в МКОУ СОШ с. Заево и МКОУ СОШ п. Кобра, на базе которых планируется создание центра "Точка роста");                                                                                                                                                                         - предоставление бесплатного горячего питания детям военнослужащих. За 2 квартала 2023 года проведены расходы на сумму 32,4 тыс. рублей (организовано бесплатное питание 4 детям военнослужащих, учащихся в общеобразовательных учреждениях);                                                                                                                                                                                                         - 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За 2 квартала 2023 года проведены расходы на сумму 350,7 тыс. рублей (выплачена заработная плата советникам директоров в 5 муниципальных общеобразовательных организациях).                                                                                                                                                                                                                                                                                                                                                                                                                                                                                                                                                                                                                                                              </t>
    </r>
  </si>
  <si>
    <t>Районные соревнования по хоккею с шайбой; соревнования по русским шашкам, посвященные Дню защитника Отечества; IV  Чемпионат района по спортивным нардам; фестиваль ВФСК ГТО среди ветеранов, посвященный 100-летию Минспорта РФ, в рамках реализации межрайонного проекта "О спорт! Ты-радость!"XV районный легкоатлетический кросс памяти А.Н. Леушина, районные соревнования по шахматам, псвященные Дню Победы, соревнования по велокроссу, посвященные Дню защиты детей, районный этап допризывной молодежи, районные соревноания по русским шашкам, посвященные Дню России, II фестиваль ВФСК ГТО "Старты надежд" среди общеобразовательных организаций Нагорского района.</t>
  </si>
  <si>
    <t>Приобретение ГСМ при проведении Единых дней профилактики правонарушений на территории Нагорского района</t>
  </si>
  <si>
    <t>Приобретение АПИ для многодетных семей и семей, находящихся в СОП.</t>
  </si>
  <si>
    <t>Приобретение цветов к дню 8 марта матерям сыновей, которые являются участниками СВО. Приобретение дров колотых для семей военнорслужащих, участников СВО (2 семьи в пгт Нагорск, 1 семья в                  д. Шевырталово).</t>
  </si>
  <si>
    <t>З/плата с начислениями, коммунальные услуги, командировочные расходы, подписка, приобретение книжного фонда, государственная поддержка  лучшим сельским учреждениям культуры и работникам, комплектование книжных фондов библиотек, прочие расходы (обучение по пожарной безопасности, услуги связи, интернет, охрана объектов, техническое обслуживание технических средств охраны,приобретение хозяйственных товаров, канцелярских товаров, строительных материалов, ГСМ, топливных дров,  заправка и ремонт картриджей, договора на распиловку и колку дров, договора по огребке крыши зданий, текущий ремонт зданий).</t>
  </si>
  <si>
    <t>З/плата с начислениями, коммунальные услуги, командировочные расходы,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ОСАГО, ГЛОНАСС, договора на распиловку и колку дров, договора по огребке крыши зданий, текущий ремонт зданий)</t>
  </si>
  <si>
    <t>З/плата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 капитальный ремонт здания в рамках национального проекта "Культура")</t>
  </si>
  <si>
    <t>З/плата с начислениями, командировочные расходы, прочие расходы (обучение по пожарной безопасности, по 44 ФЗ, по охране труда, периодический медосмотр работников, интернет, приобретение программных продуктов,  приобретение хозяйственных товаров, канцелярских товаров, заправка и ремонт картриджей, приобретение орг техники, офисной мебели)</t>
  </si>
  <si>
    <t>Заработная плата сотрудникам ЕДДС, резервный фонд.</t>
  </si>
  <si>
    <t>Мероприятия, направленные на регулирование численности волков в церях обеспечения безопасности и жизнедеятельности населения, за 1 полугодие 2023 года осуществлено 19 выплат.</t>
  </si>
  <si>
    <t>6 специалистов прошли проффессиональную переподготовку</t>
  </si>
  <si>
    <t>Кадастровые работы - 77,0 тыс. руб, Оценка имущества - 9,0 тыс. руб., подготовка технической документации - 58,0 т ыс. руб., снос ветхого здания поликлиники - 400,0 тыс. руб.</t>
  </si>
  <si>
    <t>Н.В. Малыгина</t>
  </si>
  <si>
    <t>Заместитель начальника финансового 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</si>
</sst>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00"/>
    <numFmt numFmtId="167" formatCode="0.0"/>
  </numFmts>
  <fonts count="20"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b/>
      <sz val="11"/>
      <color theme="1"/>
      <name val="Calibri"/>
      <family val="2"/>
      <charset val="204"/>
      <scheme val="minor"/>
    </font>
    <font>
      <sz val="11"/>
      <name val="Times New Roman"/>
      <family val="1"/>
      <charset val="204"/>
    </font>
    <font>
      <sz val="12"/>
      <color indexed="8"/>
      <name val="Times New Roman"/>
      <family val="1"/>
      <charset val="204"/>
    </font>
    <font>
      <sz val="10"/>
      <color rgb="FFFF0000"/>
      <name val="Times New Roman"/>
      <family val="1"/>
      <charset val="204"/>
    </font>
    <font>
      <sz val="8"/>
      <color rgb="FFFF0000"/>
      <name val="Times New Roman"/>
      <family val="1"/>
      <charset val="204"/>
    </font>
    <font>
      <sz val="12"/>
      <color rgb="FFFF0000"/>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22">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6"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2"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49" fontId="8" fillId="0" borderId="1" xfId="1" applyNumberFormat="1" applyFont="1" applyFill="1" applyBorder="1" applyAlignment="1">
      <alignment horizontal="center" vertical="top" wrapText="1"/>
    </xf>
    <xf numFmtId="2" fontId="13" fillId="0" borderId="0" xfId="0" applyNumberFormat="1" applyFont="1"/>
    <xf numFmtId="165" fontId="8" fillId="0" borderId="2" xfId="0" applyNumberFormat="1" applyFont="1" applyFill="1" applyBorder="1" applyAlignment="1">
      <alignment horizontal="center" vertical="top" wrapText="1"/>
    </xf>
    <xf numFmtId="165" fontId="5" fillId="0" borderId="2" xfId="1" applyNumberFormat="1" applyFont="1" applyFill="1" applyBorder="1" applyAlignment="1">
      <alignment horizontal="center" vertical="top" wrapText="1"/>
    </xf>
    <xf numFmtId="164" fontId="5" fillId="0" borderId="2" xfId="1" applyNumberFormat="1" applyFont="1" applyFill="1" applyBorder="1" applyAlignment="1">
      <alignment horizontal="center"/>
    </xf>
    <xf numFmtId="0" fontId="8" fillId="0" borderId="2" xfId="1" applyFont="1" applyFill="1" applyBorder="1" applyAlignment="1">
      <alignment vertical="top" wrapText="1"/>
    </xf>
    <xf numFmtId="0" fontId="5" fillId="0" borderId="2" xfId="1" applyFont="1" applyFill="1" applyBorder="1" applyAlignment="1">
      <alignment vertical="top" wrapText="1"/>
    </xf>
    <xf numFmtId="0" fontId="11" fillId="0" borderId="2" xfId="1" applyFont="1" applyFill="1" applyBorder="1" applyAlignment="1">
      <alignment vertical="top" wrapText="1"/>
    </xf>
    <xf numFmtId="0" fontId="5" fillId="0" borderId="2" xfId="1" applyFont="1" applyBorder="1" applyAlignment="1">
      <alignment vertical="center" wrapText="1"/>
    </xf>
    <xf numFmtId="165" fontId="5" fillId="0" borderId="2"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2" xfId="1" applyNumberFormat="1" applyFont="1" applyFill="1" applyBorder="1" applyAlignment="1">
      <alignment horizontal="center" vertical="top" wrapText="1"/>
    </xf>
    <xf numFmtId="164" fontId="8" fillId="0" borderId="2" xfId="1" applyNumberFormat="1" applyFont="1" applyFill="1" applyBorder="1" applyAlignment="1">
      <alignment horizontal="center" vertical="top" wrapText="1"/>
    </xf>
    <xf numFmtId="165" fontId="8" fillId="0" borderId="2" xfId="1" applyNumberFormat="1" applyFont="1" applyFill="1" applyBorder="1" applyAlignment="1">
      <alignment horizontal="center" vertical="top" wrapText="1"/>
    </xf>
    <xf numFmtId="2" fontId="8" fillId="0" borderId="2" xfId="1" applyNumberFormat="1" applyFont="1" applyFill="1" applyBorder="1" applyAlignment="1">
      <alignment horizontal="center" vertical="top" wrapText="1"/>
    </xf>
    <xf numFmtId="2" fontId="8" fillId="0" borderId="2" xfId="0" applyNumberFormat="1" applyFont="1" applyFill="1" applyBorder="1" applyAlignment="1">
      <alignment horizontal="center" vertical="top" wrapText="1"/>
    </xf>
    <xf numFmtId="2" fontId="5" fillId="0" borderId="2" xfId="1" applyNumberFormat="1" applyFont="1" applyFill="1" applyBorder="1" applyAlignment="1">
      <alignment horizontal="center"/>
    </xf>
    <xf numFmtId="165" fontId="8" fillId="6" borderId="2" xfId="1" applyNumberFormat="1" applyFont="1" applyFill="1" applyBorder="1" applyAlignment="1">
      <alignment horizontal="center" vertical="center"/>
    </xf>
    <xf numFmtId="165" fontId="5" fillId="6" borderId="2" xfId="1" applyNumberFormat="1" applyFont="1" applyFill="1" applyBorder="1" applyAlignment="1">
      <alignment horizontal="center" vertical="center"/>
    </xf>
    <xf numFmtId="0" fontId="8" fillId="6" borderId="2" xfId="1" applyFont="1" applyFill="1" applyBorder="1" applyAlignment="1">
      <alignment vertical="center" wrapText="1"/>
    </xf>
    <xf numFmtId="0" fontId="6" fillId="5" borderId="2" xfId="1" applyFont="1" applyFill="1" applyBorder="1" applyAlignment="1">
      <alignment vertical="center" wrapText="1"/>
    </xf>
    <xf numFmtId="0" fontId="6" fillId="0" borderId="2" xfId="1" applyFont="1" applyFill="1" applyBorder="1" applyAlignment="1">
      <alignment vertical="center" wrapText="1"/>
    </xf>
    <xf numFmtId="2" fontId="8" fillId="0" borderId="2" xfId="1" applyNumberFormat="1" applyFont="1" applyFill="1" applyBorder="1" applyAlignment="1">
      <alignment horizontal="center"/>
    </xf>
    <xf numFmtId="165" fontId="8" fillId="0" borderId="2" xfId="1" applyNumberFormat="1" applyFont="1" applyFill="1" applyBorder="1" applyAlignment="1">
      <alignment horizontal="center"/>
    </xf>
    <xf numFmtId="165" fontId="5" fillId="0" borderId="2" xfId="1" applyNumberFormat="1" applyFont="1" applyFill="1" applyBorder="1" applyAlignment="1">
      <alignment horizontal="center"/>
    </xf>
    <xf numFmtId="0" fontId="11" fillId="0" borderId="2" xfId="1" applyFont="1" applyBorder="1" applyAlignment="1">
      <alignment vertical="top" wrapText="1"/>
    </xf>
    <xf numFmtId="0" fontId="6" fillId="0" borderId="2" xfId="1" applyFont="1" applyBorder="1" applyAlignment="1">
      <alignment horizontal="center" vertical="center"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2" xfId="1" applyFont="1" applyBorder="1" applyAlignment="1">
      <alignment vertical="top" wrapText="1"/>
    </xf>
    <xf numFmtId="0" fontId="11" fillId="0" borderId="2" xfId="1" applyFont="1" applyBorder="1" applyAlignment="1">
      <alignment vertical="top" wrapText="1"/>
    </xf>
    <xf numFmtId="0" fontId="6" fillId="0" borderId="2" xfId="1" applyFont="1" applyFill="1" applyBorder="1" applyAlignment="1">
      <alignment horizontal="center" vertical="center"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8" fillId="0" borderId="2" xfId="1" applyFont="1" applyBorder="1" applyAlignment="1">
      <alignment vertical="top" wrapText="1"/>
    </xf>
    <xf numFmtId="0" fontId="10" fillId="0" borderId="2" xfId="1" applyFont="1" applyBorder="1" applyAlignment="1">
      <alignment horizontal="lef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15" fillId="0" borderId="2" xfId="0" applyFont="1" applyBorder="1" applyAlignment="1">
      <alignment horizontal="center"/>
    </xf>
    <xf numFmtId="0" fontId="10" fillId="0" borderId="2" xfId="1" applyFont="1" applyBorder="1" applyAlignment="1">
      <alignmen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1" applyFont="1" applyBorder="1" applyAlignment="1">
      <alignment horizontal="left" vertical="top"/>
    </xf>
    <xf numFmtId="0" fontId="17" fillId="0" borderId="2" xfId="1"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3"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9" fillId="0" borderId="2" xfId="1" applyFont="1" applyBorder="1" applyAlignment="1">
      <alignment horizontal="left" vertical="top" wrapText="1"/>
    </xf>
    <xf numFmtId="0" fontId="17" fillId="0" borderId="1" xfId="1" applyFont="1" applyBorder="1" applyAlignment="1">
      <alignment horizontal="center" vertical="top" wrapText="1"/>
    </xf>
    <xf numFmtId="0" fontId="17" fillId="0" borderId="3" xfId="1" applyFont="1" applyBorder="1" applyAlignment="1">
      <alignment horizontal="center" vertical="top" wrapText="1"/>
    </xf>
    <xf numFmtId="0" fontId="17" fillId="0" borderId="4" xfId="1" applyFont="1" applyBorder="1" applyAlignment="1">
      <alignment horizontal="center" vertical="top" wrapText="1"/>
    </xf>
    <xf numFmtId="0" fontId="3" fillId="0" borderId="1"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9" fillId="0" borderId="2" xfId="1" applyFont="1" applyBorder="1" applyAlignment="1">
      <alignment horizontal="left" vertical="top" wrapText="1"/>
    </xf>
    <xf numFmtId="0" fontId="15" fillId="0" borderId="2" xfId="0" applyFont="1" applyFill="1" applyBorder="1" applyAlignment="1">
      <alignment horizontal="left" vertical="top" wrapText="1"/>
    </xf>
    <xf numFmtId="0" fontId="11" fillId="0" borderId="2" xfId="1" applyFont="1" applyBorder="1" applyAlignment="1">
      <alignment horizontal="left" vertical="top" wrapText="1"/>
    </xf>
    <xf numFmtId="0" fontId="15" fillId="0" borderId="2" xfId="0" applyFont="1" applyBorder="1" applyAlignment="1">
      <alignment horizontal="left" vertical="top" wrapText="1"/>
    </xf>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view="pageBreakPreview" topLeftCell="A211" zoomScale="110" zoomScaleNormal="110" zoomScaleSheetLayoutView="110" workbookViewId="0">
      <selection activeCell="J1" sqref="J1:J1048576"/>
    </sheetView>
  </sheetViews>
  <sheetFormatPr defaultRowHeight="15" x14ac:dyDescent="0.25"/>
  <cols>
    <col min="1" max="1" width="5.28515625" customWidth="1"/>
    <col min="5" max="5" width="8.7109375" customWidth="1"/>
    <col min="6" max="6" width="0.140625" hidden="1" customWidth="1"/>
    <col min="7" max="7" width="18.42578125" customWidth="1"/>
    <col min="8" max="8" width="19.140625" customWidth="1"/>
    <col min="9" max="9" width="118.42578125" customWidth="1"/>
    <col min="10" max="10" width="21.140625" customWidth="1"/>
    <col min="12" max="12" width="17.28515625" customWidth="1"/>
  </cols>
  <sheetData>
    <row r="1" spans="1:10" ht="37.5" customHeight="1" x14ac:dyDescent="0.25">
      <c r="A1" s="112" t="s">
        <v>82</v>
      </c>
      <c r="B1" s="112"/>
      <c r="C1" s="112"/>
      <c r="D1" s="112"/>
      <c r="E1" s="112"/>
      <c r="F1" s="112"/>
      <c r="G1" s="112"/>
      <c r="H1" s="112"/>
      <c r="I1" s="112"/>
    </row>
    <row r="2" spans="1:10" ht="60" customHeight="1" x14ac:dyDescent="0.25">
      <c r="A2" s="39" t="s">
        <v>61</v>
      </c>
      <c r="B2" s="111" t="s">
        <v>46</v>
      </c>
      <c r="C2" s="111"/>
      <c r="D2" s="111"/>
      <c r="E2" s="111"/>
      <c r="F2" s="111"/>
      <c r="G2" s="2" t="s">
        <v>74</v>
      </c>
      <c r="H2" s="2" t="s">
        <v>81</v>
      </c>
      <c r="I2" s="37" t="s">
        <v>62</v>
      </c>
    </row>
    <row r="3" spans="1:10" ht="24" customHeight="1" x14ac:dyDescent="0.25">
      <c r="A3" s="1" t="s">
        <v>35</v>
      </c>
      <c r="B3" s="76" t="s">
        <v>59</v>
      </c>
      <c r="C3" s="76"/>
      <c r="D3" s="76"/>
      <c r="E3" s="76"/>
      <c r="F3" s="76"/>
      <c r="G3" s="76"/>
      <c r="H3" s="76"/>
      <c r="I3" s="77"/>
    </row>
    <row r="4" spans="1:10" ht="17.25" customHeight="1" x14ac:dyDescent="0.25">
      <c r="A4" s="5"/>
      <c r="B4" s="79" t="s">
        <v>1</v>
      </c>
      <c r="C4" s="79"/>
      <c r="D4" s="79"/>
      <c r="E4" s="79"/>
      <c r="F4" s="79"/>
      <c r="G4" s="6">
        <f>G5+G6+G7</f>
        <v>156930.89000000001</v>
      </c>
      <c r="H4" s="6">
        <f>H5+H6+H7</f>
        <v>76513.810440000001</v>
      </c>
      <c r="I4" s="78"/>
      <c r="J4" s="38"/>
    </row>
    <row r="5" spans="1:10" x14ac:dyDescent="0.25">
      <c r="A5" s="5"/>
      <c r="B5" s="79" t="s">
        <v>2</v>
      </c>
      <c r="C5" s="79"/>
      <c r="D5" s="79"/>
      <c r="E5" s="79"/>
      <c r="F5" s="79"/>
      <c r="G5" s="6">
        <f t="shared" ref="G5:G6" si="0">G10+G15+G20+G25+G30+G35+G40+G45+G50</f>
        <v>5289.8046100000001</v>
      </c>
      <c r="H5" s="6">
        <f t="shared" ref="H5" si="1">H10+H15+H20+H25+H30+H35+H40+H45+H50</f>
        <v>2865.7458299999998</v>
      </c>
      <c r="I5" s="78"/>
      <c r="J5" s="38"/>
    </row>
    <row r="6" spans="1:10" x14ac:dyDescent="0.25">
      <c r="A6" s="5"/>
      <c r="B6" s="79" t="s">
        <v>3</v>
      </c>
      <c r="C6" s="79"/>
      <c r="D6" s="79"/>
      <c r="E6" s="79"/>
      <c r="F6" s="79"/>
      <c r="G6" s="6">
        <f t="shared" si="0"/>
        <v>99775.685389999999</v>
      </c>
      <c r="H6" s="6">
        <f t="shared" ref="H6" si="2">H11+H16+H21+H26+H31+H36+H41+H46+H51</f>
        <v>48467.180399999997</v>
      </c>
      <c r="I6" s="78"/>
      <c r="J6" s="38"/>
    </row>
    <row r="7" spans="1:10" x14ac:dyDescent="0.25">
      <c r="A7" s="5"/>
      <c r="B7" s="79" t="s">
        <v>4</v>
      </c>
      <c r="C7" s="79"/>
      <c r="D7" s="79"/>
      <c r="E7" s="79"/>
      <c r="F7" s="79"/>
      <c r="G7" s="6">
        <f>G12+G17+G22+G27+G32+G37+G42+G47+G52</f>
        <v>51865.400000000009</v>
      </c>
      <c r="H7" s="6">
        <f>H12+H17+H22+H27+H32+H37+H42+H47+H52</f>
        <v>25180.88421</v>
      </c>
      <c r="I7" s="78"/>
      <c r="J7" s="38"/>
    </row>
    <row r="8" spans="1:10" ht="169.5" customHeight="1" x14ac:dyDescent="0.25">
      <c r="A8" s="5"/>
      <c r="B8" s="68" t="s">
        <v>5</v>
      </c>
      <c r="C8" s="69"/>
      <c r="D8" s="69"/>
      <c r="E8" s="69"/>
      <c r="F8" s="70"/>
      <c r="G8" s="7" t="s">
        <v>6</v>
      </c>
      <c r="H8" s="7" t="s">
        <v>6</v>
      </c>
      <c r="I8" s="71" t="s">
        <v>86</v>
      </c>
    </row>
    <row r="9" spans="1:10" ht="15.75" customHeight="1" x14ac:dyDescent="0.25">
      <c r="A9" s="5"/>
      <c r="B9" s="74" t="s">
        <v>1</v>
      </c>
      <c r="C9" s="74"/>
      <c r="D9" s="74"/>
      <c r="E9" s="74"/>
      <c r="F9" s="74"/>
      <c r="G9" s="8">
        <f>G10+G11+G12</f>
        <v>47579.100000000006</v>
      </c>
      <c r="H9" s="8">
        <f>H10+H11+H12</f>
        <v>22961.264279999999</v>
      </c>
      <c r="I9" s="72"/>
      <c r="J9" s="38"/>
    </row>
    <row r="10" spans="1:10" ht="15.75" customHeight="1" x14ac:dyDescent="0.25">
      <c r="A10" s="5"/>
      <c r="B10" s="75" t="s">
        <v>2</v>
      </c>
      <c r="C10" s="75"/>
      <c r="D10" s="75"/>
      <c r="E10" s="75"/>
      <c r="F10" s="75"/>
      <c r="G10" s="9">
        <v>0</v>
      </c>
      <c r="H10" s="10">
        <v>0</v>
      </c>
      <c r="I10" s="72"/>
      <c r="J10" s="38"/>
    </row>
    <row r="11" spans="1:10" ht="15.75" customHeight="1" x14ac:dyDescent="0.25">
      <c r="A11" s="5"/>
      <c r="B11" s="75" t="s">
        <v>3</v>
      </c>
      <c r="C11" s="75"/>
      <c r="D11" s="75"/>
      <c r="E11" s="75"/>
      <c r="F11" s="75"/>
      <c r="G11" s="9">
        <v>25786.400000000001</v>
      </c>
      <c r="H11" s="9">
        <v>12271.1358</v>
      </c>
      <c r="I11" s="72"/>
      <c r="J11" s="38"/>
    </row>
    <row r="12" spans="1:10" ht="15.75" customHeight="1" x14ac:dyDescent="0.25">
      <c r="A12" s="5"/>
      <c r="B12" s="75" t="s">
        <v>4</v>
      </c>
      <c r="C12" s="75"/>
      <c r="D12" s="75"/>
      <c r="E12" s="75"/>
      <c r="F12" s="75"/>
      <c r="G12" s="9">
        <v>21792.7</v>
      </c>
      <c r="H12" s="9">
        <v>10690.128479999999</v>
      </c>
      <c r="I12" s="73"/>
      <c r="J12" s="38"/>
    </row>
    <row r="13" spans="1:10" ht="349.5" customHeight="1" x14ac:dyDescent="0.25">
      <c r="A13" s="5"/>
      <c r="B13" s="80" t="s">
        <v>7</v>
      </c>
      <c r="C13" s="80"/>
      <c r="D13" s="80"/>
      <c r="E13" s="80"/>
      <c r="F13" s="80"/>
      <c r="G13" s="11" t="s">
        <v>6</v>
      </c>
      <c r="H13" s="11" t="s">
        <v>6</v>
      </c>
      <c r="I13" s="71" t="s">
        <v>90</v>
      </c>
    </row>
    <row r="14" spans="1:10" x14ac:dyDescent="0.25">
      <c r="A14" s="5"/>
      <c r="B14" s="74" t="s">
        <v>1</v>
      </c>
      <c r="C14" s="74"/>
      <c r="D14" s="74"/>
      <c r="E14" s="74"/>
      <c r="F14" s="74"/>
      <c r="G14" s="8">
        <f>G15+G16+G17</f>
        <v>74293.990000000005</v>
      </c>
      <c r="H14" s="8">
        <f>H15+H16+H17</f>
        <v>38571.910550000001</v>
      </c>
      <c r="I14" s="72"/>
      <c r="J14" s="38"/>
    </row>
    <row r="15" spans="1:10" x14ac:dyDescent="0.25">
      <c r="A15" s="5"/>
      <c r="B15" s="75" t="s">
        <v>2</v>
      </c>
      <c r="C15" s="75"/>
      <c r="D15" s="75"/>
      <c r="E15" s="75"/>
      <c r="F15" s="75"/>
      <c r="G15" s="9">
        <v>5289.8046100000001</v>
      </c>
      <c r="H15" s="10">
        <v>2865.7458299999998</v>
      </c>
      <c r="I15" s="72"/>
      <c r="J15" s="38"/>
    </row>
    <row r="16" spans="1:10" x14ac:dyDescent="0.25">
      <c r="A16" s="5"/>
      <c r="B16" s="75" t="s">
        <v>3</v>
      </c>
      <c r="C16" s="75"/>
      <c r="D16" s="75"/>
      <c r="E16" s="75"/>
      <c r="F16" s="75"/>
      <c r="G16" s="9">
        <v>53148.695390000001</v>
      </c>
      <c r="H16" s="10">
        <v>28619.011500000001</v>
      </c>
      <c r="I16" s="72"/>
      <c r="J16" s="38"/>
    </row>
    <row r="17" spans="1:10" x14ac:dyDescent="0.25">
      <c r="A17" s="5"/>
      <c r="B17" s="75" t="s">
        <v>4</v>
      </c>
      <c r="C17" s="75"/>
      <c r="D17" s="75"/>
      <c r="E17" s="75"/>
      <c r="F17" s="75"/>
      <c r="G17" s="9">
        <v>15855.49</v>
      </c>
      <c r="H17" s="9">
        <v>7087.1532200000001</v>
      </c>
      <c r="I17" s="73"/>
      <c r="J17" s="38"/>
    </row>
    <row r="18" spans="1:10" ht="106.5" customHeight="1" x14ac:dyDescent="0.25">
      <c r="A18" s="5"/>
      <c r="B18" s="80" t="s">
        <v>8</v>
      </c>
      <c r="C18" s="80"/>
      <c r="D18" s="80"/>
      <c r="E18" s="80"/>
      <c r="F18" s="80"/>
      <c r="G18" s="12" t="s">
        <v>6</v>
      </c>
      <c r="H18" s="12" t="s">
        <v>6</v>
      </c>
      <c r="I18" s="81" t="s">
        <v>83</v>
      </c>
    </row>
    <row r="19" spans="1:10" x14ac:dyDescent="0.25">
      <c r="A19" s="5"/>
      <c r="B19" s="74" t="s">
        <v>1</v>
      </c>
      <c r="C19" s="74"/>
      <c r="D19" s="74"/>
      <c r="E19" s="74"/>
      <c r="F19" s="74"/>
      <c r="G19" s="8">
        <f>G20+G21+G22</f>
        <v>14875.51</v>
      </c>
      <c r="H19" s="8">
        <f>H20+H21+H22</f>
        <v>5206.2253500000006</v>
      </c>
      <c r="I19" s="82"/>
      <c r="J19" s="38"/>
    </row>
    <row r="20" spans="1:10" x14ac:dyDescent="0.25">
      <c r="A20" s="5"/>
      <c r="B20" s="75" t="s">
        <v>2</v>
      </c>
      <c r="C20" s="75"/>
      <c r="D20" s="75"/>
      <c r="E20" s="75"/>
      <c r="F20" s="75"/>
      <c r="G20" s="9">
        <v>0</v>
      </c>
      <c r="H20" s="10">
        <v>0</v>
      </c>
      <c r="I20" s="82"/>
      <c r="J20" s="38"/>
    </row>
    <row r="21" spans="1:10" x14ac:dyDescent="0.25">
      <c r="A21" s="5"/>
      <c r="B21" s="75" t="s">
        <v>3</v>
      </c>
      <c r="C21" s="75"/>
      <c r="D21" s="75"/>
      <c r="E21" s="75"/>
      <c r="F21" s="75"/>
      <c r="G21" s="9">
        <v>8912</v>
      </c>
      <c r="H21" s="10">
        <v>1735.9747400000001</v>
      </c>
      <c r="I21" s="82"/>
      <c r="J21" s="38"/>
    </row>
    <row r="22" spans="1:10" x14ac:dyDescent="0.25">
      <c r="A22" s="5"/>
      <c r="B22" s="75" t="s">
        <v>4</v>
      </c>
      <c r="C22" s="75"/>
      <c r="D22" s="75"/>
      <c r="E22" s="75"/>
      <c r="F22" s="75"/>
      <c r="G22" s="9">
        <v>5963.51</v>
      </c>
      <c r="H22" s="10">
        <v>3470.2506100000001</v>
      </c>
      <c r="I22" s="83"/>
      <c r="J22" s="38"/>
    </row>
    <row r="23" spans="1:10" ht="26.25" customHeight="1" x14ac:dyDescent="0.25">
      <c r="A23" s="5"/>
      <c r="B23" s="80" t="s">
        <v>9</v>
      </c>
      <c r="C23" s="80"/>
      <c r="D23" s="80"/>
      <c r="E23" s="80"/>
      <c r="F23" s="80"/>
      <c r="G23" s="11" t="s">
        <v>6</v>
      </c>
      <c r="H23" s="11" t="s">
        <v>6</v>
      </c>
      <c r="I23" s="71" t="s">
        <v>87</v>
      </c>
    </row>
    <row r="24" spans="1:10" ht="15" customHeight="1" x14ac:dyDescent="0.25">
      <c r="A24" s="5"/>
      <c r="B24" s="74" t="s">
        <v>1</v>
      </c>
      <c r="C24" s="74"/>
      <c r="D24" s="74"/>
      <c r="E24" s="74"/>
      <c r="F24" s="74"/>
      <c r="G24" s="8">
        <f>G25+G26+G27</f>
        <v>285.08999999999997</v>
      </c>
      <c r="H24" s="8">
        <f>H25+H26+H27</f>
        <v>2.8517999999999999</v>
      </c>
      <c r="I24" s="72"/>
      <c r="J24" s="38"/>
    </row>
    <row r="25" spans="1:10" ht="15" customHeight="1" x14ac:dyDescent="0.25">
      <c r="A25" s="5"/>
      <c r="B25" s="75" t="s">
        <v>2</v>
      </c>
      <c r="C25" s="75"/>
      <c r="D25" s="75"/>
      <c r="E25" s="75"/>
      <c r="F25" s="75"/>
      <c r="G25" s="9">
        <v>0</v>
      </c>
      <c r="H25" s="10">
        <v>0</v>
      </c>
      <c r="I25" s="72"/>
      <c r="J25" s="38"/>
    </row>
    <row r="26" spans="1:10" ht="15" customHeight="1" x14ac:dyDescent="0.25">
      <c r="A26" s="5"/>
      <c r="B26" s="75" t="s">
        <v>3</v>
      </c>
      <c r="C26" s="75"/>
      <c r="D26" s="75"/>
      <c r="E26" s="75"/>
      <c r="F26" s="75"/>
      <c r="G26" s="9">
        <v>282.08999999999997</v>
      </c>
      <c r="H26" s="10">
        <v>0</v>
      </c>
      <c r="I26" s="72"/>
      <c r="J26" s="38"/>
    </row>
    <row r="27" spans="1:10" ht="15" customHeight="1" x14ac:dyDescent="0.25">
      <c r="A27" s="5"/>
      <c r="B27" s="75" t="s">
        <v>4</v>
      </c>
      <c r="C27" s="75"/>
      <c r="D27" s="75"/>
      <c r="E27" s="75"/>
      <c r="F27" s="75"/>
      <c r="G27" s="9">
        <v>3</v>
      </c>
      <c r="H27" s="10">
        <v>2.8517999999999999</v>
      </c>
      <c r="I27" s="73"/>
      <c r="J27" s="38"/>
    </row>
    <row r="28" spans="1:10" ht="43.5" customHeight="1" x14ac:dyDescent="0.25">
      <c r="A28" s="5"/>
      <c r="B28" s="80" t="s">
        <v>10</v>
      </c>
      <c r="C28" s="80"/>
      <c r="D28" s="80"/>
      <c r="E28" s="80"/>
      <c r="F28" s="80"/>
      <c r="G28" s="11" t="s">
        <v>6</v>
      </c>
      <c r="H28" s="11" t="s">
        <v>6</v>
      </c>
      <c r="I28" s="71" t="s">
        <v>88</v>
      </c>
    </row>
    <row r="29" spans="1:10" ht="15" customHeight="1" x14ac:dyDescent="0.25">
      <c r="A29" s="5"/>
      <c r="B29" s="74" t="s">
        <v>1</v>
      </c>
      <c r="C29" s="74"/>
      <c r="D29" s="74"/>
      <c r="E29" s="74"/>
      <c r="F29" s="74"/>
      <c r="G29" s="8">
        <f>G30+G31+G32</f>
        <v>47</v>
      </c>
      <c r="H29" s="8">
        <f>H30+H31+H32</f>
        <v>26.979199999999999</v>
      </c>
      <c r="I29" s="72"/>
    </row>
    <row r="30" spans="1:10" ht="15" customHeight="1" x14ac:dyDescent="0.25">
      <c r="A30" s="5"/>
      <c r="B30" s="75" t="s">
        <v>2</v>
      </c>
      <c r="C30" s="75"/>
      <c r="D30" s="75"/>
      <c r="E30" s="75"/>
      <c r="F30" s="75"/>
      <c r="G30" s="9">
        <v>0</v>
      </c>
      <c r="H30" s="10">
        <v>0</v>
      </c>
      <c r="I30" s="72"/>
    </row>
    <row r="31" spans="1:10" ht="15" customHeight="1" x14ac:dyDescent="0.25">
      <c r="A31" s="5"/>
      <c r="B31" s="75" t="s">
        <v>3</v>
      </c>
      <c r="C31" s="75"/>
      <c r="D31" s="75"/>
      <c r="E31" s="75"/>
      <c r="F31" s="75"/>
      <c r="G31" s="9">
        <v>0</v>
      </c>
      <c r="H31" s="10">
        <v>0</v>
      </c>
      <c r="I31" s="72"/>
    </row>
    <row r="32" spans="1:10" ht="15" customHeight="1" x14ac:dyDescent="0.25">
      <c r="A32" s="5"/>
      <c r="B32" s="75" t="s">
        <v>4</v>
      </c>
      <c r="C32" s="75"/>
      <c r="D32" s="75"/>
      <c r="E32" s="75"/>
      <c r="F32" s="75"/>
      <c r="G32" s="9">
        <v>47</v>
      </c>
      <c r="H32" s="10">
        <v>26.979199999999999</v>
      </c>
      <c r="I32" s="73"/>
    </row>
    <row r="33" spans="1:10" ht="55.5" customHeight="1" x14ac:dyDescent="0.25">
      <c r="A33" s="5"/>
      <c r="B33" s="80" t="s">
        <v>11</v>
      </c>
      <c r="C33" s="80"/>
      <c r="D33" s="80"/>
      <c r="E33" s="80"/>
      <c r="F33" s="80"/>
      <c r="G33" s="11" t="s">
        <v>6</v>
      </c>
      <c r="H33" s="11" t="s">
        <v>6</v>
      </c>
      <c r="I33" s="81" t="s">
        <v>89</v>
      </c>
    </row>
    <row r="34" spans="1:10" ht="15" customHeight="1" x14ac:dyDescent="0.25">
      <c r="A34" s="5"/>
      <c r="B34" s="74" t="s">
        <v>1</v>
      </c>
      <c r="C34" s="74"/>
      <c r="D34" s="74"/>
      <c r="E34" s="74"/>
      <c r="F34" s="74"/>
      <c r="G34" s="8">
        <f>G35+G36+G37</f>
        <v>4236</v>
      </c>
      <c r="H34" s="8">
        <f>H35+H36+H37</f>
        <v>1596.3289600000001</v>
      </c>
      <c r="I34" s="82"/>
    </row>
    <row r="35" spans="1:10" ht="15" customHeight="1" x14ac:dyDescent="0.25">
      <c r="A35" s="5"/>
      <c r="B35" s="75" t="s">
        <v>2</v>
      </c>
      <c r="C35" s="75"/>
      <c r="D35" s="75"/>
      <c r="E35" s="75"/>
      <c r="F35" s="75"/>
      <c r="G35" s="9">
        <v>0</v>
      </c>
      <c r="H35" s="10">
        <v>0</v>
      </c>
      <c r="I35" s="82"/>
    </row>
    <row r="36" spans="1:10" ht="15" customHeight="1" x14ac:dyDescent="0.25">
      <c r="A36" s="5"/>
      <c r="B36" s="75" t="s">
        <v>3</v>
      </c>
      <c r="C36" s="75"/>
      <c r="D36" s="75"/>
      <c r="E36" s="75"/>
      <c r="F36" s="75"/>
      <c r="G36" s="9">
        <v>4236</v>
      </c>
      <c r="H36" s="10">
        <v>1596.3289600000001</v>
      </c>
      <c r="I36" s="82"/>
    </row>
    <row r="37" spans="1:10" ht="15" customHeight="1" x14ac:dyDescent="0.25">
      <c r="A37" s="5"/>
      <c r="B37" s="75" t="s">
        <v>4</v>
      </c>
      <c r="C37" s="75"/>
      <c r="D37" s="75"/>
      <c r="E37" s="75"/>
      <c r="F37" s="75"/>
      <c r="G37" s="9">
        <v>0</v>
      </c>
      <c r="H37" s="10">
        <v>0</v>
      </c>
      <c r="I37" s="83"/>
    </row>
    <row r="38" spans="1:10" ht="72" customHeight="1" x14ac:dyDescent="0.25">
      <c r="A38" s="5"/>
      <c r="B38" s="80" t="s">
        <v>12</v>
      </c>
      <c r="C38" s="80"/>
      <c r="D38" s="80"/>
      <c r="E38" s="80"/>
      <c r="F38" s="80"/>
      <c r="G38" s="11" t="s">
        <v>6</v>
      </c>
      <c r="H38" s="11" t="s">
        <v>6</v>
      </c>
      <c r="I38" s="71" t="s">
        <v>84</v>
      </c>
    </row>
    <row r="39" spans="1:10" x14ac:dyDescent="0.25">
      <c r="A39" s="5"/>
      <c r="B39" s="74" t="s">
        <v>1</v>
      </c>
      <c r="C39" s="74"/>
      <c r="D39" s="74"/>
      <c r="E39" s="74"/>
      <c r="F39" s="74"/>
      <c r="G39" s="8">
        <f>G40+G41+G42</f>
        <v>12256.800000000001</v>
      </c>
      <c r="H39" s="8">
        <f>H40+H41+H42</f>
        <v>5598.2179900000001</v>
      </c>
      <c r="I39" s="72"/>
      <c r="J39" s="38"/>
    </row>
    <row r="40" spans="1:10" x14ac:dyDescent="0.25">
      <c r="A40" s="5"/>
      <c r="B40" s="75" t="s">
        <v>2</v>
      </c>
      <c r="C40" s="75"/>
      <c r="D40" s="75"/>
      <c r="E40" s="75"/>
      <c r="F40" s="75"/>
      <c r="G40" s="9">
        <v>0</v>
      </c>
      <c r="H40" s="10">
        <v>0</v>
      </c>
      <c r="I40" s="72"/>
      <c r="J40" s="38"/>
    </row>
    <row r="41" spans="1:10" x14ac:dyDescent="0.25">
      <c r="A41" s="5"/>
      <c r="B41" s="75" t="s">
        <v>3</v>
      </c>
      <c r="C41" s="75"/>
      <c r="D41" s="75"/>
      <c r="E41" s="75"/>
      <c r="F41" s="75"/>
      <c r="G41" s="9">
        <v>4053.1</v>
      </c>
      <c r="H41" s="10">
        <v>1694.6970899999999</v>
      </c>
      <c r="I41" s="72"/>
      <c r="J41" s="38"/>
    </row>
    <row r="42" spans="1:10" x14ac:dyDescent="0.25">
      <c r="A42" s="5"/>
      <c r="B42" s="75" t="s">
        <v>4</v>
      </c>
      <c r="C42" s="75"/>
      <c r="D42" s="75"/>
      <c r="E42" s="75"/>
      <c r="F42" s="75"/>
      <c r="G42" s="9">
        <v>8203.7000000000007</v>
      </c>
      <c r="H42" s="10">
        <v>3903.5209</v>
      </c>
      <c r="I42" s="73"/>
      <c r="J42" s="38"/>
    </row>
    <row r="43" spans="1:10" ht="79.5" customHeight="1" x14ac:dyDescent="0.25">
      <c r="A43" s="5"/>
      <c r="B43" s="80" t="s">
        <v>13</v>
      </c>
      <c r="C43" s="80"/>
      <c r="D43" s="80"/>
      <c r="E43" s="80"/>
      <c r="F43" s="80"/>
      <c r="G43" s="12" t="s">
        <v>6</v>
      </c>
      <c r="H43" s="12" t="s">
        <v>6</v>
      </c>
      <c r="I43" s="81" t="s">
        <v>85</v>
      </c>
    </row>
    <row r="44" spans="1:10" x14ac:dyDescent="0.25">
      <c r="A44" s="5"/>
      <c r="B44" s="74" t="s">
        <v>1</v>
      </c>
      <c r="C44" s="74"/>
      <c r="D44" s="74"/>
      <c r="E44" s="74"/>
      <c r="F44" s="74"/>
      <c r="G44" s="8">
        <f>G45+G46+G47</f>
        <v>3357.4</v>
      </c>
      <c r="H44" s="8">
        <f>H45+H46+H47</f>
        <v>2550.0323100000001</v>
      </c>
      <c r="I44" s="82"/>
    </row>
    <row r="45" spans="1:10" x14ac:dyDescent="0.25">
      <c r="A45" s="5"/>
      <c r="B45" s="75" t="s">
        <v>2</v>
      </c>
      <c r="C45" s="75"/>
      <c r="D45" s="75"/>
      <c r="E45" s="75"/>
      <c r="F45" s="75"/>
      <c r="G45" s="9">
        <v>0</v>
      </c>
      <c r="H45" s="10">
        <v>0</v>
      </c>
      <c r="I45" s="82"/>
    </row>
    <row r="46" spans="1:10" x14ac:dyDescent="0.25">
      <c r="A46" s="5"/>
      <c r="B46" s="75" t="s">
        <v>3</v>
      </c>
      <c r="C46" s="75"/>
      <c r="D46" s="75"/>
      <c r="E46" s="75"/>
      <c r="F46" s="75"/>
      <c r="G46" s="10">
        <v>3357.4</v>
      </c>
      <c r="H46" s="10">
        <v>2550.0323100000001</v>
      </c>
      <c r="I46" s="82"/>
    </row>
    <row r="47" spans="1:10" x14ac:dyDescent="0.25">
      <c r="A47" s="5"/>
      <c r="B47" s="75" t="s">
        <v>4</v>
      </c>
      <c r="C47" s="75"/>
      <c r="D47" s="75"/>
      <c r="E47" s="75"/>
      <c r="F47" s="75"/>
      <c r="G47" s="9">
        <v>0</v>
      </c>
      <c r="H47" s="9">
        <v>0</v>
      </c>
      <c r="I47" s="83"/>
    </row>
    <row r="48" spans="1:10" ht="66.75" customHeight="1" x14ac:dyDescent="0.25">
      <c r="A48" s="5"/>
      <c r="B48" s="80" t="s">
        <v>14</v>
      </c>
      <c r="C48" s="80"/>
      <c r="D48" s="80"/>
      <c r="E48" s="80"/>
      <c r="F48" s="80"/>
      <c r="G48" s="11" t="s">
        <v>6</v>
      </c>
      <c r="H48" s="11" t="s">
        <v>6</v>
      </c>
      <c r="I48" s="84"/>
    </row>
    <row r="49" spans="1:10" ht="15" customHeight="1" x14ac:dyDescent="0.25">
      <c r="A49" s="5"/>
      <c r="B49" s="74" t="s">
        <v>1</v>
      </c>
      <c r="C49" s="74"/>
      <c r="D49" s="74"/>
      <c r="E49" s="74"/>
      <c r="F49" s="74"/>
      <c r="G49" s="8">
        <f>G50+G51+G52</f>
        <v>0</v>
      </c>
      <c r="H49" s="8">
        <f>H50+H51+H52</f>
        <v>0</v>
      </c>
      <c r="I49" s="84"/>
    </row>
    <row r="50" spans="1:10" ht="15" customHeight="1" x14ac:dyDescent="0.25">
      <c r="A50" s="5"/>
      <c r="B50" s="75" t="s">
        <v>2</v>
      </c>
      <c r="C50" s="75"/>
      <c r="D50" s="75"/>
      <c r="E50" s="75"/>
      <c r="F50" s="75"/>
      <c r="G50" s="9">
        <v>0</v>
      </c>
      <c r="H50" s="10">
        <v>0</v>
      </c>
      <c r="I50" s="84"/>
    </row>
    <row r="51" spans="1:10" ht="15" customHeight="1" x14ac:dyDescent="0.25">
      <c r="A51" s="5"/>
      <c r="B51" s="75" t="s">
        <v>3</v>
      </c>
      <c r="C51" s="75"/>
      <c r="D51" s="75"/>
      <c r="E51" s="75"/>
      <c r="F51" s="75"/>
      <c r="G51" s="9">
        <v>0</v>
      </c>
      <c r="H51" s="10">
        <v>0</v>
      </c>
      <c r="I51" s="84"/>
    </row>
    <row r="52" spans="1:10" ht="15" customHeight="1" x14ac:dyDescent="0.25">
      <c r="A52" s="13"/>
      <c r="B52" s="75" t="s">
        <v>4</v>
      </c>
      <c r="C52" s="75"/>
      <c r="D52" s="75"/>
      <c r="E52" s="75"/>
      <c r="F52" s="75"/>
      <c r="G52" s="9">
        <v>0</v>
      </c>
      <c r="H52" s="10">
        <v>0</v>
      </c>
      <c r="I52" s="84"/>
    </row>
    <row r="53" spans="1:10" ht="33.75" customHeight="1" x14ac:dyDescent="0.25">
      <c r="A53" s="14" t="s">
        <v>26</v>
      </c>
      <c r="B53" s="76" t="s">
        <v>60</v>
      </c>
      <c r="C53" s="76"/>
      <c r="D53" s="76"/>
      <c r="E53" s="76"/>
      <c r="F53" s="76"/>
      <c r="G53" s="76"/>
      <c r="H53" s="76"/>
      <c r="I53" s="89"/>
    </row>
    <row r="54" spans="1:10" x14ac:dyDescent="0.25">
      <c r="A54" s="15"/>
      <c r="B54" s="79" t="s">
        <v>1</v>
      </c>
      <c r="C54" s="79"/>
      <c r="D54" s="79"/>
      <c r="E54" s="79"/>
      <c r="F54" s="79"/>
      <c r="G54" s="16">
        <f>G55+G56+G57</f>
        <v>3732.5</v>
      </c>
      <c r="H54" s="16">
        <f>H55+H56+H57</f>
        <v>239.77867000000001</v>
      </c>
      <c r="I54" s="89"/>
      <c r="J54" s="38"/>
    </row>
    <row r="55" spans="1:10" x14ac:dyDescent="0.25">
      <c r="A55" s="15"/>
      <c r="B55" s="79" t="s">
        <v>2</v>
      </c>
      <c r="C55" s="79"/>
      <c r="D55" s="79"/>
      <c r="E55" s="79"/>
      <c r="F55" s="79"/>
      <c r="G55" s="16">
        <f t="shared" ref="G55:H57" si="3">G60+G65+G70+G75+G80+G85+G90+G95</f>
        <v>0</v>
      </c>
      <c r="H55" s="16">
        <f t="shared" si="3"/>
        <v>0</v>
      </c>
      <c r="I55" s="89"/>
      <c r="J55" s="38"/>
    </row>
    <row r="56" spans="1:10" x14ac:dyDescent="0.25">
      <c r="A56" s="15"/>
      <c r="B56" s="79" t="s">
        <v>3</v>
      </c>
      <c r="C56" s="79"/>
      <c r="D56" s="79"/>
      <c r="E56" s="79"/>
      <c r="F56" s="79"/>
      <c r="G56" s="16">
        <f t="shared" si="3"/>
        <v>1942.5</v>
      </c>
      <c r="H56" s="16">
        <f t="shared" si="3"/>
        <v>105</v>
      </c>
      <c r="I56" s="89"/>
      <c r="J56" s="38"/>
    </row>
    <row r="57" spans="1:10" x14ac:dyDescent="0.25">
      <c r="A57" s="15"/>
      <c r="B57" s="79" t="s">
        <v>4</v>
      </c>
      <c r="C57" s="79"/>
      <c r="D57" s="79"/>
      <c r="E57" s="79"/>
      <c r="F57" s="79"/>
      <c r="G57" s="16">
        <f t="shared" si="3"/>
        <v>1790</v>
      </c>
      <c r="H57" s="16">
        <f t="shared" si="3"/>
        <v>134.77867000000001</v>
      </c>
      <c r="I57" s="89"/>
      <c r="J57" s="38"/>
    </row>
    <row r="58" spans="1:10" ht="84" customHeight="1" x14ac:dyDescent="0.25">
      <c r="A58" s="15"/>
      <c r="B58" s="85" t="s">
        <v>79</v>
      </c>
      <c r="C58" s="85"/>
      <c r="D58" s="85"/>
      <c r="E58" s="85"/>
      <c r="F58" s="85"/>
      <c r="G58" s="11" t="s">
        <v>6</v>
      </c>
      <c r="H58" s="11" t="s">
        <v>6</v>
      </c>
      <c r="I58" s="86" t="s">
        <v>78</v>
      </c>
    </row>
    <row r="59" spans="1:10" x14ac:dyDescent="0.25">
      <c r="A59" s="15"/>
      <c r="B59" s="74" t="s">
        <v>1</v>
      </c>
      <c r="C59" s="74"/>
      <c r="D59" s="74"/>
      <c r="E59" s="74"/>
      <c r="F59" s="74"/>
      <c r="G59" s="17">
        <f>SUM(G60:G62)</f>
        <v>2132.5</v>
      </c>
      <c r="H59" s="17">
        <f t="shared" ref="H59" si="4">SUM(H60:H62)</f>
        <v>59.137830000000001</v>
      </c>
      <c r="I59" s="87"/>
    </row>
    <row r="60" spans="1:10" x14ac:dyDescent="0.25">
      <c r="A60" s="15"/>
      <c r="B60" s="75" t="s">
        <v>2</v>
      </c>
      <c r="C60" s="75"/>
      <c r="D60" s="75"/>
      <c r="E60" s="75"/>
      <c r="F60" s="75"/>
      <c r="G60" s="18">
        <v>0</v>
      </c>
      <c r="H60" s="18">
        <v>0</v>
      </c>
      <c r="I60" s="87"/>
    </row>
    <row r="61" spans="1:10" x14ac:dyDescent="0.25">
      <c r="A61" s="15"/>
      <c r="B61" s="75" t="s">
        <v>3</v>
      </c>
      <c r="C61" s="75"/>
      <c r="D61" s="75"/>
      <c r="E61" s="75"/>
      <c r="F61" s="75"/>
      <c r="G61" s="18">
        <v>1732.5</v>
      </c>
      <c r="H61" s="18">
        <v>0</v>
      </c>
      <c r="I61" s="87"/>
    </row>
    <row r="62" spans="1:10" x14ac:dyDescent="0.25">
      <c r="A62" s="15"/>
      <c r="B62" s="75" t="s">
        <v>4</v>
      </c>
      <c r="C62" s="75"/>
      <c r="D62" s="75"/>
      <c r="E62" s="75"/>
      <c r="F62" s="75"/>
      <c r="G62" s="18">
        <v>400</v>
      </c>
      <c r="H62" s="18">
        <v>59.137830000000001</v>
      </c>
      <c r="I62" s="88"/>
    </row>
    <row r="63" spans="1:10" ht="27.75" customHeight="1" x14ac:dyDescent="0.25">
      <c r="A63" s="15"/>
      <c r="B63" s="80" t="s">
        <v>16</v>
      </c>
      <c r="C63" s="80"/>
      <c r="D63" s="80"/>
      <c r="E63" s="80"/>
      <c r="F63" s="80"/>
      <c r="G63" s="11" t="s">
        <v>6</v>
      </c>
      <c r="H63" s="11" t="s">
        <v>6</v>
      </c>
      <c r="I63" s="90"/>
    </row>
    <row r="64" spans="1:10" x14ac:dyDescent="0.25">
      <c r="A64" s="15"/>
      <c r="B64" s="74" t="s">
        <v>1</v>
      </c>
      <c r="C64" s="74"/>
      <c r="D64" s="74"/>
      <c r="E64" s="74"/>
      <c r="F64" s="74"/>
      <c r="G64" s="17">
        <f>SUM(G65:G67)</f>
        <v>0</v>
      </c>
      <c r="H64" s="17">
        <f t="shared" ref="H64" si="5">SUM(H65:H67)</f>
        <v>0</v>
      </c>
      <c r="I64" s="90"/>
    </row>
    <row r="65" spans="1:9" x14ac:dyDescent="0.25">
      <c r="A65" s="15"/>
      <c r="B65" s="75" t="s">
        <v>2</v>
      </c>
      <c r="C65" s="75"/>
      <c r="D65" s="75"/>
      <c r="E65" s="75"/>
      <c r="F65" s="75"/>
      <c r="G65" s="18">
        <v>0</v>
      </c>
      <c r="H65" s="18">
        <v>0</v>
      </c>
      <c r="I65" s="90"/>
    </row>
    <row r="66" spans="1:9" x14ac:dyDescent="0.25">
      <c r="A66" s="15"/>
      <c r="B66" s="75" t="s">
        <v>3</v>
      </c>
      <c r="C66" s="75"/>
      <c r="D66" s="75"/>
      <c r="E66" s="75"/>
      <c r="F66" s="75"/>
      <c r="G66" s="18">
        <v>0</v>
      </c>
      <c r="H66" s="18">
        <v>0</v>
      </c>
      <c r="I66" s="90"/>
    </row>
    <row r="67" spans="1:9" x14ac:dyDescent="0.25">
      <c r="A67" s="15"/>
      <c r="B67" s="75" t="s">
        <v>4</v>
      </c>
      <c r="C67" s="75"/>
      <c r="D67" s="75"/>
      <c r="E67" s="75"/>
      <c r="F67" s="75"/>
      <c r="G67" s="18">
        <v>0</v>
      </c>
      <c r="H67" s="18">
        <v>0</v>
      </c>
      <c r="I67" s="90"/>
    </row>
    <row r="68" spans="1:9" ht="48.75" customHeight="1" x14ac:dyDescent="0.25">
      <c r="A68" s="15"/>
      <c r="B68" s="80" t="s">
        <v>17</v>
      </c>
      <c r="C68" s="80"/>
      <c r="D68" s="80"/>
      <c r="E68" s="80"/>
      <c r="F68" s="80"/>
      <c r="G68" s="11" t="s">
        <v>6</v>
      </c>
      <c r="H68" s="11" t="s">
        <v>6</v>
      </c>
      <c r="I68" s="86" t="s">
        <v>91</v>
      </c>
    </row>
    <row r="69" spans="1:9" x14ac:dyDescent="0.25">
      <c r="A69" s="15"/>
      <c r="B69" s="74" t="s">
        <v>1</v>
      </c>
      <c r="C69" s="74"/>
      <c r="D69" s="74"/>
      <c r="E69" s="74"/>
      <c r="F69" s="74"/>
      <c r="G69" s="17">
        <f>SUM(G70:G72)</f>
        <v>70</v>
      </c>
      <c r="H69" s="17">
        <f t="shared" ref="H69" si="6">SUM(H70:H72)</f>
        <v>25.582999999999998</v>
      </c>
      <c r="I69" s="87"/>
    </row>
    <row r="70" spans="1:9" x14ac:dyDescent="0.25">
      <c r="A70" s="15"/>
      <c r="B70" s="75" t="s">
        <v>2</v>
      </c>
      <c r="C70" s="75"/>
      <c r="D70" s="75"/>
      <c r="E70" s="75"/>
      <c r="F70" s="75"/>
      <c r="G70" s="18">
        <v>0</v>
      </c>
      <c r="H70" s="18">
        <v>0</v>
      </c>
      <c r="I70" s="87"/>
    </row>
    <row r="71" spans="1:9" x14ac:dyDescent="0.25">
      <c r="A71" s="15"/>
      <c r="B71" s="75" t="s">
        <v>3</v>
      </c>
      <c r="C71" s="75"/>
      <c r="D71" s="75"/>
      <c r="E71" s="75"/>
      <c r="F71" s="75"/>
      <c r="G71" s="18">
        <v>0</v>
      </c>
      <c r="H71" s="18">
        <v>0</v>
      </c>
      <c r="I71" s="87"/>
    </row>
    <row r="72" spans="1:9" x14ac:dyDescent="0.25">
      <c r="A72" s="15"/>
      <c r="B72" s="75" t="s">
        <v>4</v>
      </c>
      <c r="C72" s="75"/>
      <c r="D72" s="75"/>
      <c r="E72" s="75"/>
      <c r="F72" s="75"/>
      <c r="G72" s="18">
        <v>70</v>
      </c>
      <c r="H72" s="18">
        <v>25.582999999999998</v>
      </c>
      <c r="I72" s="88"/>
    </row>
    <row r="73" spans="1:9" ht="42" customHeight="1" x14ac:dyDescent="0.25">
      <c r="A73" s="15"/>
      <c r="B73" s="80" t="s">
        <v>18</v>
      </c>
      <c r="C73" s="80"/>
      <c r="D73" s="80"/>
      <c r="E73" s="80"/>
      <c r="F73" s="80"/>
      <c r="G73" s="11" t="s">
        <v>6</v>
      </c>
      <c r="H73" s="11" t="s">
        <v>6</v>
      </c>
      <c r="I73" s="93" t="s">
        <v>93</v>
      </c>
    </row>
    <row r="74" spans="1:9" ht="15" customHeight="1" x14ac:dyDescent="0.25">
      <c r="A74" s="15"/>
      <c r="B74" s="74" t="s">
        <v>1</v>
      </c>
      <c r="C74" s="74"/>
      <c r="D74" s="74"/>
      <c r="E74" s="74"/>
      <c r="F74" s="74"/>
      <c r="G74" s="17">
        <f>SUM(G75:G77)</f>
        <v>217.5</v>
      </c>
      <c r="H74" s="17">
        <f t="shared" ref="H74" si="7">SUM(H75:H77)</f>
        <v>105</v>
      </c>
      <c r="I74" s="94"/>
    </row>
    <row r="75" spans="1:9" ht="15" customHeight="1" x14ac:dyDescent="0.25">
      <c r="A75" s="15"/>
      <c r="B75" s="75" t="s">
        <v>2</v>
      </c>
      <c r="C75" s="75"/>
      <c r="D75" s="75"/>
      <c r="E75" s="75"/>
      <c r="F75" s="75"/>
      <c r="G75" s="18">
        <v>0</v>
      </c>
      <c r="H75" s="18">
        <v>0</v>
      </c>
      <c r="I75" s="94"/>
    </row>
    <row r="76" spans="1:9" ht="15" customHeight="1" x14ac:dyDescent="0.25">
      <c r="A76" s="15"/>
      <c r="B76" s="75" t="s">
        <v>3</v>
      </c>
      <c r="C76" s="75"/>
      <c r="D76" s="75"/>
      <c r="E76" s="75"/>
      <c r="F76" s="75"/>
      <c r="G76" s="18">
        <v>210</v>
      </c>
      <c r="H76" s="18">
        <v>105</v>
      </c>
      <c r="I76" s="94"/>
    </row>
    <row r="77" spans="1:9" ht="15" customHeight="1" x14ac:dyDescent="0.25">
      <c r="A77" s="15"/>
      <c r="B77" s="75" t="s">
        <v>4</v>
      </c>
      <c r="C77" s="75"/>
      <c r="D77" s="75"/>
      <c r="E77" s="75"/>
      <c r="F77" s="75"/>
      <c r="G77" s="18">
        <v>7.5</v>
      </c>
      <c r="H77" s="18">
        <v>0</v>
      </c>
      <c r="I77" s="95"/>
    </row>
    <row r="78" spans="1:9" ht="29.25" customHeight="1" x14ac:dyDescent="0.25">
      <c r="A78" s="15"/>
      <c r="B78" s="80" t="s">
        <v>19</v>
      </c>
      <c r="C78" s="80"/>
      <c r="D78" s="80"/>
      <c r="E78" s="80"/>
      <c r="F78" s="80"/>
      <c r="G78" s="12" t="s">
        <v>6</v>
      </c>
      <c r="H78" s="12" t="s">
        <v>6</v>
      </c>
      <c r="I78" s="86" t="s">
        <v>92</v>
      </c>
    </row>
    <row r="79" spans="1:9" x14ac:dyDescent="0.25">
      <c r="A79" s="117"/>
      <c r="B79" s="74" t="s">
        <v>1</v>
      </c>
      <c r="C79" s="74"/>
      <c r="D79" s="74"/>
      <c r="E79" s="74"/>
      <c r="F79" s="74"/>
      <c r="G79" s="17">
        <f>SUM(G80:G82)</f>
        <v>22.5</v>
      </c>
      <c r="H79" s="17">
        <f t="shared" ref="H79" si="8">SUM(H80:H82)</f>
        <v>0.76724999999999999</v>
      </c>
      <c r="I79" s="91"/>
    </row>
    <row r="80" spans="1:9" x14ac:dyDescent="0.25">
      <c r="A80" s="117"/>
      <c r="B80" s="75" t="s">
        <v>2</v>
      </c>
      <c r="C80" s="75"/>
      <c r="D80" s="75"/>
      <c r="E80" s="75"/>
      <c r="F80" s="75"/>
      <c r="G80" s="18">
        <v>0</v>
      </c>
      <c r="H80" s="18">
        <v>0</v>
      </c>
      <c r="I80" s="91"/>
    </row>
    <row r="81" spans="1:9" x14ac:dyDescent="0.25">
      <c r="A81" s="117"/>
      <c r="B81" s="75" t="s">
        <v>3</v>
      </c>
      <c r="C81" s="75"/>
      <c r="D81" s="75"/>
      <c r="E81" s="75"/>
      <c r="F81" s="75"/>
      <c r="G81" s="18">
        <v>0</v>
      </c>
      <c r="H81" s="18">
        <v>0</v>
      </c>
      <c r="I81" s="91"/>
    </row>
    <row r="82" spans="1:9" x14ac:dyDescent="0.25">
      <c r="A82" s="117"/>
      <c r="B82" s="75" t="s">
        <v>4</v>
      </c>
      <c r="C82" s="75"/>
      <c r="D82" s="75"/>
      <c r="E82" s="75"/>
      <c r="F82" s="75"/>
      <c r="G82" s="18">
        <v>22.5</v>
      </c>
      <c r="H82" s="18">
        <v>0.76724999999999999</v>
      </c>
      <c r="I82" s="92"/>
    </row>
    <row r="83" spans="1:9" ht="40.5" customHeight="1" x14ac:dyDescent="0.25">
      <c r="A83" s="117"/>
      <c r="B83" s="80" t="s">
        <v>20</v>
      </c>
      <c r="C83" s="80"/>
      <c r="D83" s="80"/>
      <c r="E83" s="80"/>
      <c r="F83" s="80"/>
      <c r="G83" s="11" t="s">
        <v>6</v>
      </c>
      <c r="H83" s="11" t="s">
        <v>6</v>
      </c>
      <c r="I83" s="96"/>
    </row>
    <row r="84" spans="1:9" x14ac:dyDescent="0.25">
      <c r="A84" s="117"/>
      <c r="B84" s="74" t="s">
        <v>1</v>
      </c>
      <c r="C84" s="74"/>
      <c r="D84" s="74"/>
      <c r="E84" s="74"/>
      <c r="F84" s="74"/>
      <c r="G84" s="17">
        <f>SUM(G85:G87)</f>
        <v>10</v>
      </c>
      <c r="H84" s="17">
        <f t="shared" ref="H84" si="9">SUM(H85:H87)</f>
        <v>0</v>
      </c>
      <c r="I84" s="96"/>
    </row>
    <row r="85" spans="1:9" x14ac:dyDescent="0.25">
      <c r="A85" s="117"/>
      <c r="B85" s="75" t="s">
        <v>2</v>
      </c>
      <c r="C85" s="75"/>
      <c r="D85" s="75"/>
      <c r="E85" s="75"/>
      <c r="F85" s="75"/>
      <c r="G85" s="18">
        <v>0</v>
      </c>
      <c r="H85" s="18">
        <v>0</v>
      </c>
      <c r="I85" s="96"/>
    </row>
    <row r="86" spans="1:9" x14ac:dyDescent="0.25">
      <c r="A86" s="117"/>
      <c r="B86" s="75" t="s">
        <v>3</v>
      </c>
      <c r="C86" s="75"/>
      <c r="D86" s="75"/>
      <c r="E86" s="75"/>
      <c r="F86" s="75"/>
      <c r="G86" s="18">
        <v>0</v>
      </c>
      <c r="H86" s="18">
        <v>0</v>
      </c>
      <c r="I86" s="96"/>
    </row>
    <row r="87" spans="1:9" x14ac:dyDescent="0.25">
      <c r="A87" s="117"/>
      <c r="B87" s="75" t="s">
        <v>4</v>
      </c>
      <c r="C87" s="75"/>
      <c r="D87" s="75"/>
      <c r="E87" s="75"/>
      <c r="F87" s="75"/>
      <c r="G87" s="18">
        <v>10</v>
      </c>
      <c r="H87" s="18">
        <v>0</v>
      </c>
      <c r="I87" s="96"/>
    </row>
    <row r="88" spans="1:9" ht="28.5" customHeight="1" x14ac:dyDescent="0.25">
      <c r="A88" s="117"/>
      <c r="B88" s="68" t="s">
        <v>21</v>
      </c>
      <c r="C88" s="69"/>
      <c r="D88" s="69"/>
      <c r="E88" s="69"/>
      <c r="F88" s="70"/>
      <c r="G88" s="18"/>
      <c r="H88" s="18"/>
      <c r="I88" s="97"/>
    </row>
    <row r="89" spans="1:9" x14ac:dyDescent="0.25">
      <c r="A89" s="117"/>
      <c r="B89" s="74" t="s">
        <v>1</v>
      </c>
      <c r="C89" s="74"/>
      <c r="D89" s="74"/>
      <c r="E89" s="74"/>
      <c r="F89" s="74"/>
      <c r="G89" s="17">
        <f>G90+G91+G92</f>
        <v>0</v>
      </c>
      <c r="H89" s="17">
        <f>H90+H91+H92</f>
        <v>0</v>
      </c>
      <c r="I89" s="98"/>
    </row>
    <row r="90" spans="1:9" x14ac:dyDescent="0.25">
      <c r="A90" s="15"/>
      <c r="B90" s="75" t="s">
        <v>2</v>
      </c>
      <c r="C90" s="75"/>
      <c r="D90" s="75"/>
      <c r="E90" s="75"/>
      <c r="F90" s="75"/>
      <c r="G90" s="18">
        <v>0</v>
      </c>
      <c r="H90" s="18">
        <v>0</v>
      </c>
      <c r="I90" s="98"/>
    </row>
    <row r="91" spans="1:9" x14ac:dyDescent="0.25">
      <c r="A91" s="15"/>
      <c r="B91" s="75" t="s">
        <v>3</v>
      </c>
      <c r="C91" s="75"/>
      <c r="D91" s="75"/>
      <c r="E91" s="75"/>
      <c r="F91" s="75"/>
      <c r="G91" s="18">
        <v>0</v>
      </c>
      <c r="H91" s="18">
        <v>0</v>
      </c>
      <c r="I91" s="98"/>
    </row>
    <row r="92" spans="1:9" x14ac:dyDescent="0.25">
      <c r="A92" s="15"/>
      <c r="B92" s="75" t="s">
        <v>4</v>
      </c>
      <c r="C92" s="75"/>
      <c r="D92" s="75"/>
      <c r="E92" s="75"/>
      <c r="F92" s="75"/>
      <c r="G92" s="18">
        <v>0</v>
      </c>
      <c r="H92" s="18">
        <v>0</v>
      </c>
      <c r="I92" s="99"/>
    </row>
    <row r="93" spans="1:9" ht="43.5" customHeight="1" x14ac:dyDescent="0.25">
      <c r="A93" s="15"/>
      <c r="B93" s="68" t="s">
        <v>80</v>
      </c>
      <c r="C93" s="69"/>
      <c r="D93" s="69"/>
      <c r="E93" s="70"/>
      <c r="F93" s="66"/>
      <c r="G93" s="18"/>
      <c r="H93" s="18"/>
      <c r="I93" s="100" t="s">
        <v>94</v>
      </c>
    </row>
    <row r="94" spans="1:9" ht="15" customHeight="1" x14ac:dyDescent="0.25">
      <c r="A94" s="15"/>
      <c r="B94" s="74" t="s">
        <v>1</v>
      </c>
      <c r="C94" s="74"/>
      <c r="D94" s="74"/>
      <c r="E94" s="74"/>
      <c r="F94" s="74"/>
      <c r="G94" s="17">
        <f>G95+G96+G97</f>
        <v>1280</v>
      </c>
      <c r="H94" s="17">
        <f>H95+H96+H97</f>
        <v>49.290590000000002</v>
      </c>
      <c r="I94" s="101"/>
    </row>
    <row r="95" spans="1:9" ht="15" customHeight="1" x14ac:dyDescent="0.25">
      <c r="A95" s="15"/>
      <c r="B95" s="75" t="s">
        <v>2</v>
      </c>
      <c r="C95" s="75"/>
      <c r="D95" s="75"/>
      <c r="E95" s="75"/>
      <c r="F95" s="75"/>
      <c r="G95" s="18">
        <v>0</v>
      </c>
      <c r="H95" s="18">
        <v>0</v>
      </c>
      <c r="I95" s="101"/>
    </row>
    <row r="96" spans="1:9" ht="15" customHeight="1" x14ac:dyDescent="0.25">
      <c r="A96" s="15"/>
      <c r="B96" s="75" t="s">
        <v>3</v>
      </c>
      <c r="C96" s="75"/>
      <c r="D96" s="75"/>
      <c r="E96" s="75"/>
      <c r="F96" s="75"/>
      <c r="G96" s="18">
        <v>0</v>
      </c>
      <c r="H96" s="18">
        <v>0</v>
      </c>
      <c r="I96" s="101"/>
    </row>
    <row r="97" spans="1:10" ht="15" customHeight="1" x14ac:dyDescent="0.25">
      <c r="A97" s="15"/>
      <c r="B97" s="75" t="s">
        <v>4</v>
      </c>
      <c r="C97" s="75"/>
      <c r="D97" s="75"/>
      <c r="E97" s="75"/>
      <c r="F97" s="75"/>
      <c r="G97" s="18">
        <v>1280</v>
      </c>
      <c r="H97" s="18">
        <v>49.290590000000002</v>
      </c>
      <c r="I97" s="102"/>
    </row>
    <row r="98" spans="1:10" ht="24.75" customHeight="1" x14ac:dyDescent="0.25">
      <c r="A98" s="14" t="s">
        <v>15</v>
      </c>
      <c r="B98" s="76" t="s">
        <v>58</v>
      </c>
      <c r="C98" s="76"/>
      <c r="D98" s="76"/>
      <c r="E98" s="76"/>
      <c r="F98" s="76"/>
      <c r="G98" s="76"/>
      <c r="H98" s="76"/>
      <c r="I98" s="89"/>
    </row>
    <row r="99" spans="1:10" x14ac:dyDescent="0.25">
      <c r="A99" s="5"/>
      <c r="B99" s="79" t="s">
        <v>1</v>
      </c>
      <c r="C99" s="79"/>
      <c r="D99" s="79"/>
      <c r="E99" s="79"/>
      <c r="F99" s="79"/>
      <c r="G99" s="16">
        <f>G100+G101+G102</f>
        <v>59654.180000000008</v>
      </c>
      <c r="H99" s="16">
        <f>H100+H101+H102</f>
        <v>25736.82648</v>
      </c>
      <c r="I99" s="89"/>
      <c r="J99" s="38"/>
    </row>
    <row r="100" spans="1:10" x14ac:dyDescent="0.25">
      <c r="A100" s="5"/>
      <c r="B100" s="85" t="s">
        <v>2</v>
      </c>
      <c r="C100" s="85"/>
      <c r="D100" s="85"/>
      <c r="E100" s="85"/>
      <c r="F100" s="85"/>
      <c r="G100" s="16">
        <f>G105+G110+G115+G120</f>
        <v>3388.3045499999998</v>
      </c>
      <c r="H100" s="16">
        <f t="shared" ref="H100:H102" si="10">H105+H110+H115+H120</f>
        <v>200.10454999999999</v>
      </c>
      <c r="I100" s="89"/>
    </row>
    <row r="101" spans="1:10" x14ac:dyDescent="0.25">
      <c r="A101" s="5"/>
      <c r="B101" s="85" t="s">
        <v>3</v>
      </c>
      <c r="C101" s="85"/>
      <c r="D101" s="85"/>
      <c r="E101" s="85"/>
      <c r="F101" s="85"/>
      <c r="G101" s="20">
        <f>G106+G111+G116+G121</f>
        <v>20613.57545</v>
      </c>
      <c r="H101" s="20">
        <f t="shared" si="10"/>
        <v>10019.05875</v>
      </c>
      <c r="I101" s="89"/>
    </row>
    <row r="102" spans="1:10" x14ac:dyDescent="0.25">
      <c r="A102" s="5"/>
      <c r="B102" s="85" t="s">
        <v>4</v>
      </c>
      <c r="C102" s="85"/>
      <c r="D102" s="85"/>
      <c r="E102" s="85"/>
      <c r="F102" s="85"/>
      <c r="G102" s="20">
        <f>G107+G112+G117+G122</f>
        <v>35652.300000000003</v>
      </c>
      <c r="H102" s="20">
        <f t="shared" si="10"/>
        <v>15517.66318</v>
      </c>
      <c r="I102" s="89"/>
      <c r="J102" s="38"/>
    </row>
    <row r="103" spans="1:10" ht="60" customHeight="1" x14ac:dyDescent="0.25">
      <c r="A103" s="5"/>
      <c r="B103" s="80" t="s">
        <v>22</v>
      </c>
      <c r="C103" s="80"/>
      <c r="D103" s="80"/>
      <c r="E103" s="80"/>
      <c r="F103" s="80"/>
      <c r="G103" s="11" t="s">
        <v>6</v>
      </c>
      <c r="H103" s="11" t="s">
        <v>6</v>
      </c>
      <c r="I103" s="103" t="s">
        <v>95</v>
      </c>
    </row>
    <row r="104" spans="1:10" ht="15" customHeight="1" x14ac:dyDescent="0.25">
      <c r="A104" s="5"/>
      <c r="B104" s="74" t="s">
        <v>1</v>
      </c>
      <c r="C104" s="74"/>
      <c r="D104" s="74"/>
      <c r="E104" s="74"/>
      <c r="F104" s="74"/>
      <c r="G104" s="21">
        <f>SUM(G105:G107)</f>
        <v>17926.11</v>
      </c>
      <c r="H104" s="21">
        <f t="shared" ref="H104" si="11">SUM(H105:H107)</f>
        <v>7909.1611700000003</v>
      </c>
      <c r="I104" s="104"/>
      <c r="J104" s="38"/>
    </row>
    <row r="105" spans="1:10" ht="15" customHeight="1" x14ac:dyDescent="0.25">
      <c r="A105" s="5"/>
      <c r="B105" s="75" t="s">
        <v>2</v>
      </c>
      <c r="C105" s="75"/>
      <c r="D105" s="75"/>
      <c r="E105" s="75"/>
      <c r="F105" s="75"/>
      <c r="G105" s="22">
        <v>200.10454999999999</v>
      </c>
      <c r="H105" s="22">
        <v>200.10454999999999</v>
      </c>
      <c r="I105" s="104"/>
      <c r="J105" s="38"/>
    </row>
    <row r="106" spans="1:10" ht="15" customHeight="1" x14ac:dyDescent="0.25">
      <c r="A106" s="5"/>
      <c r="B106" s="75" t="s">
        <v>3</v>
      </c>
      <c r="C106" s="75"/>
      <c r="D106" s="75"/>
      <c r="E106" s="75"/>
      <c r="F106" s="75"/>
      <c r="G106" s="22">
        <v>6321.5754500000003</v>
      </c>
      <c r="H106" s="22">
        <v>3100.6938</v>
      </c>
      <c r="I106" s="104"/>
      <c r="J106" s="38"/>
    </row>
    <row r="107" spans="1:10" ht="15" customHeight="1" x14ac:dyDescent="0.25">
      <c r="A107" s="5"/>
      <c r="B107" s="75" t="s">
        <v>4</v>
      </c>
      <c r="C107" s="75"/>
      <c r="D107" s="75"/>
      <c r="E107" s="75"/>
      <c r="F107" s="75"/>
      <c r="G107" s="22">
        <v>11404.43</v>
      </c>
      <c r="H107" s="22">
        <v>4608.3628200000003</v>
      </c>
      <c r="I107" s="105"/>
      <c r="J107" s="38"/>
    </row>
    <row r="108" spans="1:10" ht="58.5" customHeight="1" x14ac:dyDescent="0.25">
      <c r="A108" s="5"/>
      <c r="B108" s="68" t="s">
        <v>23</v>
      </c>
      <c r="C108" s="69"/>
      <c r="D108" s="69"/>
      <c r="E108" s="69"/>
      <c r="F108" s="70"/>
      <c r="G108" s="11" t="s">
        <v>6</v>
      </c>
      <c r="H108" s="11" t="s">
        <v>6</v>
      </c>
      <c r="I108" s="103" t="s">
        <v>96</v>
      </c>
    </row>
    <row r="109" spans="1:10" ht="15" customHeight="1" x14ac:dyDescent="0.25">
      <c r="A109" s="5"/>
      <c r="B109" s="74" t="s">
        <v>1</v>
      </c>
      <c r="C109" s="74"/>
      <c r="D109" s="74"/>
      <c r="E109" s="74"/>
      <c r="F109" s="74"/>
      <c r="G109" s="21">
        <f>SUM(G110:G112)</f>
        <v>20039.79</v>
      </c>
      <c r="H109" s="21">
        <f>SUM(H110:H112)</f>
        <v>8752.1014299999988</v>
      </c>
      <c r="I109" s="104"/>
      <c r="J109" s="38"/>
    </row>
    <row r="110" spans="1:10" ht="15" customHeight="1" x14ac:dyDescent="0.25">
      <c r="A110" s="5"/>
      <c r="B110" s="75" t="s">
        <v>2</v>
      </c>
      <c r="C110" s="75"/>
      <c r="D110" s="75"/>
      <c r="E110" s="75"/>
      <c r="F110" s="75"/>
      <c r="G110" s="22">
        <v>0</v>
      </c>
      <c r="H110" s="22">
        <v>0</v>
      </c>
      <c r="I110" s="104"/>
      <c r="J110" s="38"/>
    </row>
    <row r="111" spans="1:10" ht="15" customHeight="1" x14ac:dyDescent="0.25">
      <c r="A111" s="5"/>
      <c r="B111" s="75" t="s">
        <v>3</v>
      </c>
      <c r="C111" s="75"/>
      <c r="D111" s="75"/>
      <c r="E111" s="75"/>
      <c r="F111" s="75"/>
      <c r="G111" s="22">
        <v>6656.9</v>
      </c>
      <c r="H111" s="22">
        <v>3092.60365</v>
      </c>
      <c r="I111" s="104"/>
      <c r="J111" s="38"/>
    </row>
    <row r="112" spans="1:10" ht="15" customHeight="1" x14ac:dyDescent="0.25">
      <c r="A112" s="5"/>
      <c r="B112" s="75" t="s">
        <v>4</v>
      </c>
      <c r="C112" s="75"/>
      <c r="D112" s="75"/>
      <c r="E112" s="75"/>
      <c r="F112" s="75"/>
      <c r="G112" s="22">
        <v>13382.89</v>
      </c>
      <c r="H112" s="22">
        <v>5659.4977799999997</v>
      </c>
      <c r="I112" s="105"/>
      <c r="J112" s="38"/>
    </row>
    <row r="113" spans="1:10" ht="30.75" customHeight="1" x14ac:dyDescent="0.25">
      <c r="A113" s="5"/>
      <c r="B113" s="68" t="s">
        <v>24</v>
      </c>
      <c r="C113" s="69"/>
      <c r="D113" s="69"/>
      <c r="E113" s="69"/>
      <c r="F113" s="70"/>
      <c r="G113" s="11" t="s">
        <v>6</v>
      </c>
      <c r="H113" s="11" t="s">
        <v>6</v>
      </c>
      <c r="I113" s="103" t="s">
        <v>97</v>
      </c>
    </row>
    <row r="114" spans="1:10" ht="15" customHeight="1" x14ac:dyDescent="0.25">
      <c r="A114" s="5"/>
      <c r="B114" s="74" t="s">
        <v>1</v>
      </c>
      <c r="C114" s="74"/>
      <c r="D114" s="74"/>
      <c r="E114" s="74"/>
      <c r="F114" s="74"/>
      <c r="G114" s="21">
        <f>SUM(G115:G117)</f>
        <v>8070.48</v>
      </c>
      <c r="H114" s="21">
        <f t="shared" ref="H114" si="12">SUM(H115:H117)</f>
        <v>2239.9948899999999</v>
      </c>
      <c r="I114" s="104"/>
    </row>
    <row r="115" spans="1:10" ht="15" customHeight="1" x14ac:dyDescent="0.25">
      <c r="A115" s="5"/>
      <c r="B115" s="75" t="s">
        <v>2</v>
      </c>
      <c r="C115" s="75"/>
      <c r="D115" s="75"/>
      <c r="E115" s="75"/>
      <c r="F115" s="75"/>
      <c r="G115" s="22">
        <v>3188.2</v>
      </c>
      <c r="H115" s="22">
        <v>0</v>
      </c>
      <c r="I115" s="104"/>
    </row>
    <row r="116" spans="1:10" ht="15" customHeight="1" x14ac:dyDescent="0.25">
      <c r="A116" s="5"/>
      <c r="B116" s="75" t="s">
        <v>3</v>
      </c>
      <c r="C116" s="75"/>
      <c r="D116" s="75"/>
      <c r="E116" s="75"/>
      <c r="F116" s="75"/>
      <c r="G116" s="22">
        <v>2491.5</v>
      </c>
      <c r="H116" s="22">
        <v>1165.7612999999999</v>
      </c>
      <c r="I116" s="104"/>
    </row>
    <row r="117" spans="1:10" ht="15" customHeight="1" x14ac:dyDescent="0.25">
      <c r="A117" s="5"/>
      <c r="B117" s="75" t="s">
        <v>4</v>
      </c>
      <c r="C117" s="75"/>
      <c r="D117" s="75"/>
      <c r="E117" s="75"/>
      <c r="F117" s="75"/>
      <c r="G117" s="22">
        <v>2390.7800000000002</v>
      </c>
      <c r="H117" s="23">
        <v>1074.23359</v>
      </c>
      <c r="I117" s="105"/>
    </row>
    <row r="118" spans="1:10" ht="43.5" customHeight="1" x14ac:dyDescent="0.25">
      <c r="A118" s="5"/>
      <c r="B118" s="68" t="s">
        <v>25</v>
      </c>
      <c r="C118" s="69"/>
      <c r="D118" s="69"/>
      <c r="E118" s="69"/>
      <c r="F118" s="70"/>
      <c r="G118" s="11" t="s">
        <v>6</v>
      </c>
      <c r="H118" s="11" t="s">
        <v>6</v>
      </c>
      <c r="I118" s="103" t="s">
        <v>98</v>
      </c>
    </row>
    <row r="119" spans="1:10" ht="15" customHeight="1" x14ac:dyDescent="0.25">
      <c r="A119" s="5"/>
      <c r="B119" s="74" t="s">
        <v>1</v>
      </c>
      <c r="C119" s="74"/>
      <c r="D119" s="74"/>
      <c r="E119" s="74"/>
      <c r="F119" s="74"/>
      <c r="G119" s="21">
        <f>SUM(G120:G122)</f>
        <v>13617.800000000001</v>
      </c>
      <c r="H119" s="21">
        <f t="shared" ref="H119" si="13">SUM(H120:H122)</f>
        <v>6835.5689899999998</v>
      </c>
      <c r="I119" s="104"/>
    </row>
    <row r="120" spans="1:10" ht="15" customHeight="1" x14ac:dyDescent="0.25">
      <c r="A120" s="5"/>
      <c r="B120" s="75" t="s">
        <v>2</v>
      </c>
      <c r="C120" s="75"/>
      <c r="D120" s="75"/>
      <c r="E120" s="75"/>
      <c r="F120" s="75"/>
      <c r="G120" s="22">
        <v>0</v>
      </c>
      <c r="H120" s="22">
        <v>0</v>
      </c>
      <c r="I120" s="104"/>
    </row>
    <row r="121" spans="1:10" ht="15" customHeight="1" x14ac:dyDescent="0.25">
      <c r="A121" s="5"/>
      <c r="B121" s="75" t="s">
        <v>3</v>
      </c>
      <c r="C121" s="75"/>
      <c r="D121" s="75"/>
      <c r="E121" s="75"/>
      <c r="F121" s="75"/>
      <c r="G121" s="22">
        <v>5143.6000000000004</v>
      </c>
      <c r="H121" s="22">
        <v>2660</v>
      </c>
      <c r="I121" s="104"/>
    </row>
    <row r="122" spans="1:10" ht="15" customHeight="1" x14ac:dyDescent="0.25">
      <c r="A122" s="13"/>
      <c r="B122" s="75" t="s">
        <v>4</v>
      </c>
      <c r="C122" s="75"/>
      <c r="D122" s="75"/>
      <c r="E122" s="75"/>
      <c r="F122" s="75"/>
      <c r="G122" s="22">
        <v>8474.2000000000007</v>
      </c>
      <c r="H122" s="22">
        <v>4175.5689899999998</v>
      </c>
      <c r="I122" s="105"/>
    </row>
    <row r="123" spans="1:10" ht="45" customHeight="1" x14ac:dyDescent="0.25">
      <c r="A123" s="14" t="s">
        <v>42</v>
      </c>
      <c r="B123" s="119" t="s">
        <v>57</v>
      </c>
      <c r="C123" s="120"/>
      <c r="D123" s="120"/>
      <c r="E123" s="120"/>
      <c r="F123" s="120"/>
      <c r="G123" s="120"/>
      <c r="H123" s="121"/>
      <c r="I123" s="106"/>
    </row>
    <row r="124" spans="1:10" x14ac:dyDescent="0.25">
      <c r="A124" s="15"/>
      <c r="B124" s="79" t="s">
        <v>1</v>
      </c>
      <c r="C124" s="79"/>
      <c r="D124" s="79"/>
      <c r="E124" s="79"/>
      <c r="F124" s="79"/>
      <c r="G124" s="16">
        <f>G125+G126+G127</f>
        <v>85748.445000000007</v>
      </c>
      <c r="H124" s="16">
        <f>H125+H126+H127</f>
        <v>33780.292730000001</v>
      </c>
      <c r="I124" s="106"/>
      <c r="J124" s="38"/>
    </row>
    <row r="125" spans="1:10" x14ac:dyDescent="0.25">
      <c r="A125" s="15"/>
      <c r="B125" s="79" t="s">
        <v>2</v>
      </c>
      <c r="C125" s="79"/>
      <c r="D125" s="79"/>
      <c r="E125" s="79"/>
      <c r="F125" s="79"/>
      <c r="G125" s="16">
        <f t="shared" ref="G125:H126" si="14">G130+G135+G140+G145+G150+G155+G160+G165</f>
        <v>0</v>
      </c>
      <c r="H125" s="16">
        <f t="shared" si="14"/>
        <v>0</v>
      </c>
      <c r="I125" s="106"/>
    </row>
    <row r="126" spans="1:10" x14ac:dyDescent="0.25">
      <c r="A126" s="15"/>
      <c r="B126" s="79" t="s">
        <v>3</v>
      </c>
      <c r="C126" s="79"/>
      <c r="D126" s="79"/>
      <c r="E126" s="79"/>
      <c r="F126" s="79"/>
      <c r="G126" s="16">
        <f>G131+G136+G141+G146+G151+G156+G161+G166</f>
        <v>65817.5</v>
      </c>
      <c r="H126" s="16">
        <f t="shared" si="14"/>
        <v>28645.148000000001</v>
      </c>
      <c r="I126" s="106"/>
      <c r="J126" s="38"/>
    </row>
    <row r="127" spans="1:10" x14ac:dyDescent="0.25">
      <c r="A127" s="15"/>
      <c r="B127" s="79" t="s">
        <v>4</v>
      </c>
      <c r="C127" s="79"/>
      <c r="D127" s="79"/>
      <c r="E127" s="79"/>
      <c r="F127" s="79"/>
      <c r="G127" s="16">
        <f>G132+G137+G142+G147+G152+G157+G162+G167</f>
        <v>19930.945</v>
      </c>
      <c r="H127" s="16">
        <f>H132+H137+H142+H147+H152+H157+H162+H167</f>
        <v>5135.14473</v>
      </c>
      <c r="I127" s="106"/>
      <c r="J127" s="38"/>
    </row>
    <row r="128" spans="1:10" ht="42.75" customHeight="1" x14ac:dyDescent="0.25">
      <c r="A128" s="15"/>
      <c r="B128" s="80" t="s">
        <v>27</v>
      </c>
      <c r="C128" s="80"/>
      <c r="D128" s="80"/>
      <c r="E128" s="80"/>
      <c r="F128" s="80"/>
      <c r="G128" s="24" t="s">
        <v>6</v>
      </c>
      <c r="H128" s="24" t="s">
        <v>6</v>
      </c>
      <c r="I128" s="107" t="s">
        <v>77</v>
      </c>
    </row>
    <row r="129" spans="1:9" ht="15" customHeight="1" x14ac:dyDescent="0.25">
      <c r="A129" s="15"/>
      <c r="B129" s="74" t="s">
        <v>1</v>
      </c>
      <c r="C129" s="74"/>
      <c r="D129" s="74"/>
      <c r="E129" s="74"/>
      <c r="F129" s="74"/>
      <c r="G129" s="17">
        <f>SUM(G130:G132)</f>
        <v>2790</v>
      </c>
      <c r="H129" s="17">
        <f t="shared" ref="H129" si="15">SUM(H130:H132)</f>
        <v>722.62108999999998</v>
      </c>
      <c r="I129" s="107"/>
    </row>
    <row r="130" spans="1:9" ht="15" customHeight="1" x14ac:dyDescent="0.25">
      <c r="A130" s="15"/>
      <c r="B130" s="75" t="s">
        <v>2</v>
      </c>
      <c r="C130" s="75"/>
      <c r="D130" s="75"/>
      <c r="E130" s="75"/>
      <c r="F130" s="75"/>
      <c r="G130" s="18">
        <v>0</v>
      </c>
      <c r="H130" s="18">
        <v>0</v>
      </c>
      <c r="I130" s="107"/>
    </row>
    <row r="131" spans="1:9" ht="15" customHeight="1" x14ac:dyDescent="0.25">
      <c r="A131" s="15"/>
      <c r="B131" s="75" t="s">
        <v>3</v>
      </c>
      <c r="C131" s="75"/>
      <c r="D131" s="75"/>
      <c r="E131" s="75"/>
      <c r="F131" s="75"/>
      <c r="G131" s="18">
        <v>0</v>
      </c>
      <c r="H131" s="18">
        <v>0</v>
      </c>
      <c r="I131" s="107"/>
    </row>
    <row r="132" spans="1:9" ht="15" customHeight="1" x14ac:dyDescent="0.25">
      <c r="A132" s="15"/>
      <c r="B132" s="75" t="s">
        <v>4</v>
      </c>
      <c r="C132" s="75"/>
      <c r="D132" s="75"/>
      <c r="E132" s="75"/>
      <c r="F132" s="75"/>
      <c r="G132" s="18">
        <v>2790</v>
      </c>
      <c r="H132" s="18">
        <v>722.62108999999998</v>
      </c>
      <c r="I132" s="107"/>
    </row>
    <row r="133" spans="1:9" ht="31.5" customHeight="1" x14ac:dyDescent="0.25">
      <c r="A133" s="15"/>
      <c r="B133" s="68" t="s">
        <v>28</v>
      </c>
      <c r="C133" s="69"/>
      <c r="D133" s="69"/>
      <c r="E133" s="69"/>
      <c r="F133" s="70"/>
      <c r="G133" s="25" t="s">
        <v>6</v>
      </c>
      <c r="H133" s="25" t="s">
        <v>6</v>
      </c>
      <c r="I133" s="107" t="s">
        <v>67</v>
      </c>
    </row>
    <row r="134" spans="1:9" ht="15" customHeight="1" x14ac:dyDescent="0.25">
      <c r="A134" s="15"/>
      <c r="B134" s="74" t="s">
        <v>1</v>
      </c>
      <c r="C134" s="74"/>
      <c r="D134" s="74"/>
      <c r="E134" s="74"/>
      <c r="F134" s="74"/>
      <c r="G134" s="17">
        <f>SUM(G135:G137)</f>
        <v>79299.845000000001</v>
      </c>
      <c r="H134" s="17">
        <f t="shared" ref="H134" si="16">SUM(H135:H137)</f>
        <v>31867.909019999999</v>
      </c>
      <c r="I134" s="107"/>
    </row>
    <row r="135" spans="1:9" ht="15" customHeight="1" x14ac:dyDescent="0.25">
      <c r="A135" s="15"/>
      <c r="B135" s="75" t="s">
        <v>2</v>
      </c>
      <c r="C135" s="75"/>
      <c r="D135" s="75"/>
      <c r="E135" s="75"/>
      <c r="F135" s="75"/>
      <c r="G135" s="11">
        <v>0</v>
      </c>
      <c r="H135" s="18">
        <v>0</v>
      </c>
      <c r="I135" s="107"/>
    </row>
    <row r="136" spans="1:9" ht="15" customHeight="1" x14ac:dyDescent="0.25">
      <c r="A136" s="15"/>
      <c r="B136" s="75" t="s">
        <v>3</v>
      </c>
      <c r="C136" s="75"/>
      <c r="D136" s="75"/>
      <c r="E136" s="75"/>
      <c r="F136" s="75"/>
      <c r="G136" s="18">
        <v>65817.5</v>
      </c>
      <c r="H136" s="18">
        <v>28645.148000000001</v>
      </c>
      <c r="I136" s="107"/>
    </row>
    <row r="137" spans="1:9" ht="15" customHeight="1" x14ac:dyDescent="0.25">
      <c r="A137" s="15"/>
      <c r="B137" s="75" t="s">
        <v>4</v>
      </c>
      <c r="C137" s="75"/>
      <c r="D137" s="75"/>
      <c r="E137" s="75"/>
      <c r="F137" s="75"/>
      <c r="G137" s="26">
        <v>13482.344999999999</v>
      </c>
      <c r="H137" s="18">
        <v>3222.7610199999999</v>
      </c>
      <c r="I137" s="107"/>
    </row>
    <row r="138" spans="1:9" ht="26.25" customHeight="1" x14ac:dyDescent="0.25">
      <c r="A138" s="15"/>
      <c r="B138" s="80" t="s">
        <v>29</v>
      </c>
      <c r="C138" s="80"/>
      <c r="D138" s="80"/>
      <c r="E138" s="80"/>
      <c r="F138" s="80"/>
      <c r="G138" s="11" t="s">
        <v>6</v>
      </c>
      <c r="H138" s="11" t="s">
        <v>6</v>
      </c>
      <c r="I138" s="107"/>
    </row>
    <row r="139" spans="1:9" ht="15" customHeight="1" x14ac:dyDescent="0.25">
      <c r="A139" s="15"/>
      <c r="B139" s="74" t="s">
        <v>1</v>
      </c>
      <c r="C139" s="74"/>
      <c r="D139" s="74"/>
      <c r="E139" s="74"/>
      <c r="F139" s="74"/>
      <c r="G139" s="17">
        <f>SUM(G140:G142)</f>
        <v>0</v>
      </c>
      <c r="H139" s="17">
        <f t="shared" ref="H139" si="17">SUM(H140:H142)</f>
        <v>0</v>
      </c>
      <c r="I139" s="107"/>
    </row>
    <row r="140" spans="1:9" ht="15" customHeight="1" x14ac:dyDescent="0.25">
      <c r="A140" s="15"/>
      <c r="B140" s="75" t="s">
        <v>2</v>
      </c>
      <c r="C140" s="75"/>
      <c r="D140" s="75"/>
      <c r="E140" s="75"/>
      <c r="F140" s="75"/>
      <c r="G140" s="18">
        <v>0</v>
      </c>
      <c r="H140" s="18">
        <v>0</v>
      </c>
      <c r="I140" s="107"/>
    </row>
    <row r="141" spans="1:9" ht="15" customHeight="1" x14ac:dyDescent="0.25">
      <c r="A141" s="15"/>
      <c r="B141" s="75" t="s">
        <v>3</v>
      </c>
      <c r="C141" s="75"/>
      <c r="D141" s="75"/>
      <c r="E141" s="75"/>
      <c r="F141" s="75"/>
      <c r="G141" s="18">
        <v>0</v>
      </c>
      <c r="H141" s="18">
        <v>0</v>
      </c>
      <c r="I141" s="107"/>
    </row>
    <row r="142" spans="1:9" ht="15" customHeight="1" x14ac:dyDescent="0.25">
      <c r="A142" s="15"/>
      <c r="B142" s="75" t="s">
        <v>4</v>
      </c>
      <c r="C142" s="75"/>
      <c r="D142" s="75"/>
      <c r="E142" s="75"/>
      <c r="F142" s="75"/>
      <c r="G142" s="18">
        <v>0</v>
      </c>
      <c r="H142" s="18">
        <v>0</v>
      </c>
      <c r="I142" s="107"/>
    </row>
    <row r="143" spans="1:9" ht="28.5" customHeight="1" x14ac:dyDescent="0.25">
      <c r="A143" s="15"/>
      <c r="B143" s="80" t="s">
        <v>30</v>
      </c>
      <c r="C143" s="80"/>
      <c r="D143" s="80"/>
      <c r="E143" s="80"/>
      <c r="F143" s="80"/>
      <c r="G143" s="11" t="s">
        <v>6</v>
      </c>
      <c r="H143" s="11" t="s">
        <v>6</v>
      </c>
      <c r="I143" s="107"/>
    </row>
    <row r="144" spans="1:9" ht="15" customHeight="1" x14ac:dyDescent="0.25">
      <c r="A144" s="15"/>
      <c r="B144" s="74" t="s">
        <v>1</v>
      </c>
      <c r="C144" s="74"/>
      <c r="D144" s="74"/>
      <c r="E144" s="74"/>
      <c r="F144" s="74"/>
      <c r="G144" s="17">
        <f>SUM(G145:G147)</f>
        <v>0</v>
      </c>
      <c r="H144" s="17">
        <f t="shared" ref="H144" si="18">SUM(H145:H147)</f>
        <v>0</v>
      </c>
      <c r="I144" s="107"/>
    </row>
    <row r="145" spans="1:9" ht="15" customHeight="1" x14ac:dyDescent="0.25">
      <c r="A145" s="15"/>
      <c r="B145" s="75" t="s">
        <v>2</v>
      </c>
      <c r="C145" s="75"/>
      <c r="D145" s="75"/>
      <c r="E145" s="75"/>
      <c r="F145" s="75"/>
      <c r="G145" s="18">
        <v>0</v>
      </c>
      <c r="H145" s="18">
        <v>0</v>
      </c>
      <c r="I145" s="107"/>
    </row>
    <row r="146" spans="1:9" ht="15" customHeight="1" x14ac:dyDescent="0.25">
      <c r="A146" s="15"/>
      <c r="B146" s="75" t="s">
        <v>3</v>
      </c>
      <c r="C146" s="75"/>
      <c r="D146" s="75"/>
      <c r="E146" s="75"/>
      <c r="F146" s="75"/>
      <c r="G146" s="18">
        <v>0</v>
      </c>
      <c r="H146" s="18">
        <v>0</v>
      </c>
      <c r="I146" s="107"/>
    </row>
    <row r="147" spans="1:9" ht="15" customHeight="1" x14ac:dyDescent="0.25">
      <c r="A147" s="15"/>
      <c r="B147" s="75" t="s">
        <v>4</v>
      </c>
      <c r="C147" s="75"/>
      <c r="D147" s="75"/>
      <c r="E147" s="75"/>
      <c r="F147" s="75"/>
      <c r="G147" s="18">
        <v>0</v>
      </c>
      <c r="H147" s="18">
        <v>0</v>
      </c>
      <c r="I147" s="107"/>
    </row>
    <row r="148" spans="1:9" ht="28.5" customHeight="1" x14ac:dyDescent="0.25">
      <c r="A148" s="15"/>
      <c r="B148" s="80" t="s">
        <v>31</v>
      </c>
      <c r="C148" s="108"/>
      <c r="D148" s="108"/>
      <c r="E148" s="108"/>
      <c r="F148" s="108"/>
      <c r="G148" s="11" t="s">
        <v>6</v>
      </c>
      <c r="H148" s="11" t="s">
        <v>6</v>
      </c>
      <c r="I148" s="107"/>
    </row>
    <row r="149" spans="1:9" ht="15" customHeight="1" x14ac:dyDescent="0.25">
      <c r="A149" s="15"/>
      <c r="B149" s="74" t="s">
        <v>1</v>
      </c>
      <c r="C149" s="74"/>
      <c r="D149" s="74"/>
      <c r="E149" s="74"/>
      <c r="F149" s="74"/>
      <c r="G149" s="17">
        <f>SUM(G150:G152)</f>
        <v>0</v>
      </c>
      <c r="H149" s="17">
        <f t="shared" ref="H149" si="19">SUM(H150:H152)</f>
        <v>0</v>
      </c>
      <c r="I149" s="107"/>
    </row>
    <row r="150" spans="1:9" ht="15" customHeight="1" x14ac:dyDescent="0.25">
      <c r="A150" s="15"/>
      <c r="B150" s="75" t="s">
        <v>2</v>
      </c>
      <c r="C150" s="75"/>
      <c r="D150" s="75"/>
      <c r="E150" s="75"/>
      <c r="F150" s="75"/>
      <c r="G150" s="18">
        <v>0</v>
      </c>
      <c r="H150" s="18">
        <v>0</v>
      </c>
      <c r="I150" s="107"/>
    </row>
    <row r="151" spans="1:9" ht="15" customHeight="1" x14ac:dyDescent="0.25">
      <c r="A151" s="15"/>
      <c r="B151" s="75" t="s">
        <v>3</v>
      </c>
      <c r="C151" s="75"/>
      <c r="D151" s="75"/>
      <c r="E151" s="75"/>
      <c r="F151" s="75"/>
      <c r="G151" s="18">
        <v>0</v>
      </c>
      <c r="H151" s="18">
        <v>0</v>
      </c>
      <c r="I151" s="107"/>
    </row>
    <row r="152" spans="1:9" ht="15" customHeight="1" x14ac:dyDescent="0.25">
      <c r="A152" s="15"/>
      <c r="B152" s="75" t="s">
        <v>4</v>
      </c>
      <c r="C152" s="75"/>
      <c r="D152" s="75"/>
      <c r="E152" s="75"/>
      <c r="F152" s="75"/>
      <c r="G152" s="18">
        <v>0</v>
      </c>
      <c r="H152" s="18">
        <v>0</v>
      </c>
      <c r="I152" s="107"/>
    </row>
    <row r="153" spans="1:9" ht="80.25" customHeight="1" x14ac:dyDescent="0.25">
      <c r="A153" s="15"/>
      <c r="B153" s="80" t="s">
        <v>32</v>
      </c>
      <c r="C153" s="80"/>
      <c r="D153" s="80"/>
      <c r="E153" s="80"/>
      <c r="F153" s="80"/>
      <c r="G153" s="11" t="s">
        <v>6</v>
      </c>
      <c r="H153" s="11" t="s">
        <v>6</v>
      </c>
      <c r="I153" s="107"/>
    </row>
    <row r="154" spans="1:9" ht="15" customHeight="1" x14ac:dyDescent="0.25">
      <c r="A154" s="15"/>
      <c r="B154" s="74" t="s">
        <v>1</v>
      </c>
      <c r="C154" s="74"/>
      <c r="D154" s="74"/>
      <c r="E154" s="74"/>
      <c r="F154" s="74"/>
      <c r="G154" s="17">
        <f>SUM(G155:G157)</f>
        <v>140</v>
      </c>
      <c r="H154" s="17">
        <f t="shared" ref="H154" si="20">SUM(H155:H157)</f>
        <v>0</v>
      </c>
      <c r="I154" s="107"/>
    </row>
    <row r="155" spans="1:9" ht="15" customHeight="1" x14ac:dyDescent="0.25">
      <c r="A155" s="15"/>
      <c r="B155" s="75" t="s">
        <v>2</v>
      </c>
      <c r="C155" s="75"/>
      <c r="D155" s="75"/>
      <c r="E155" s="75"/>
      <c r="F155" s="75"/>
      <c r="G155" s="18">
        <v>0</v>
      </c>
      <c r="H155" s="18">
        <v>0</v>
      </c>
      <c r="I155" s="107"/>
    </row>
    <row r="156" spans="1:9" ht="15" customHeight="1" x14ac:dyDescent="0.25">
      <c r="A156" s="15"/>
      <c r="B156" s="75" t="s">
        <v>3</v>
      </c>
      <c r="C156" s="75"/>
      <c r="D156" s="75"/>
      <c r="E156" s="75"/>
      <c r="F156" s="75"/>
      <c r="G156" s="18">
        <v>0</v>
      </c>
      <c r="H156" s="18">
        <v>0</v>
      </c>
      <c r="I156" s="107"/>
    </row>
    <row r="157" spans="1:9" ht="15" customHeight="1" x14ac:dyDescent="0.25">
      <c r="A157" s="15"/>
      <c r="B157" s="75" t="s">
        <v>4</v>
      </c>
      <c r="C157" s="75"/>
      <c r="D157" s="75"/>
      <c r="E157" s="75"/>
      <c r="F157" s="75"/>
      <c r="G157" s="18">
        <v>140</v>
      </c>
      <c r="H157" s="18">
        <v>0</v>
      </c>
      <c r="I157" s="107"/>
    </row>
    <row r="158" spans="1:9" ht="29.25" customHeight="1" x14ac:dyDescent="0.25">
      <c r="A158" s="15"/>
      <c r="B158" s="80" t="s">
        <v>33</v>
      </c>
      <c r="C158" s="80"/>
      <c r="D158" s="80"/>
      <c r="E158" s="80"/>
      <c r="F158" s="80"/>
      <c r="G158" s="11" t="s">
        <v>6</v>
      </c>
      <c r="H158" s="11" t="s">
        <v>6</v>
      </c>
      <c r="I158" s="107" t="s">
        <v>99</v>
      </c>
    </row>
    <row r="159" spans="1:9" ht="15" customHeight="1" x14ac:dyDescent="0.25">
      <c r="A159" s="15"/>
      <c r="B159" s="74" t="s">
        <v>1</v>
      </c>
      <c r="C159" s="74"/>
      <c r="D159" s="74"/>
      <c r="E159" s="74"/>
      <c r="F159" s="74"/>
      <c r="G159" s="17">
        <f>SUM(G160:G162)</f>
        <v>2307</v>
      </c>
      <c r="H159" s="17">
        <f t="shared" ref="H159" si="21">SUM(H160:H162)</f>
        <v>904.76261999999997</v>
      </c>
      <c r="I159" s="107"/>
    </row>
    <row r="160" spans="1:9" ht="15" customHeight="1" x14ac:dyDescent="0.25">
      <c r="A160" s="15"/>
      <c r="B160" s="75" t="s">
        <v>2</v>
      </c>
      <c r="C160" s="75"/>
      <c r="D160" s="75"/>
      <c r="E160" s="75"/>
      <c r="F160" s="75"/>
      <c r="G160" s="18">
        <v>0</v>
      </c>
      <c r="H160" s="18">
        <v>0</v>
      </c>
      <c r="I160" s="107"/>
    </row>
    <row r="161" spans="1:12" ht="15" customHeight="1" x14ac:dyDescent="0.25">
      <c r="A161" s="15"/>
      <c r="B161" s="75" t="s">
        <v>3</v>
      </c>
      <c r="C161" s="75"/>
      <c r="D161" s="75"/>
      <c r="E161" s="75"/>
      <c r="F161" s="75"/>
      <c r="G161" s="18">
        <v>0</v>
      </c>
      <c r="H161" s="18">
        <v>0</v>
      </c>
      <c r="I161" s="107"/>
    </row>
    <row r="162" spans="1:12" ht="15" customHeight="1" x14ac:dyDescent="0.25">
      <c r="A162" s="15"/>
      <c r="B162" s="75" t="s">
        <v>4</v>
      </c>
      <c r="C162" s="75"/>
      <c r="D162" s="75"/>
      <c r="E162" s="75"/>
      <c r="F162" s="75"/>
      <c r="G162" s="18">
        <v>2307</v>
      </c>
      <c r="H162" s="18">
        <v>904.76261999999997</v>
      </c>
      <c r="I162" s="107"/>
    </row>
    <row r="163" spans="1:12" ht="28.5" customHeight="1" x14ac:dyDescent="0.25">
      <c r="A163" s="15"/>
      <c r="B163" s="80" t="s">
        <v>34</v>
      </c>
      <c r="C163" s="80"/>
      <c r="D163" s="80"/>
      <c r="E163" s="80"/>
      <c r="F163" s="80"/>
      <c r="G163" s="11" t="s">
        <v>6</v>
      </c>
      <c r="H163" s="11" t="s">
        <v>6</v>
      </c>
      <c r="I163" s="107" t="s">
        <v>100</v>
      </c>
    </row>
    <row r="164" spans="1:12" ht="15" customHeight="1" x14ac:dyDescent="0.25">
      <c r="A164" s="15"/>
      <c r="B164" s="74" t="s">
        <v>1</v>
      </c>
      <c r="C164" s="74"/>
      <c r="D164" s="74"/>
      <c r="E164" s="74"/>
      <c r="F164" s="74"/>
      <c r="G164" s="17">
        <f>SUM(G165:G167)</f>
        <v>1211.5999999999999</v>
      </c>
      <c r="H164" s="27">
        <f t="shared" ref="H164" si="22">SUM(H165:H167)</f>
        <v>285</v>
      </c>
      <c r="I164" s="107"/>
    </row>
    <row r="165" spans="1:12" ht="15" customHeight="1" x14ac:dyDescent="0.25">
      <c r="A165" s="15"/>
      <c r="B165" s="75" t="s">
        <v>2</v>
      </c>
      <c r="C165" s="75"/>
      <c r="D165" s="75"/>
      <c r="E165" s="75"/>
      <c r="F165" s="75"/>
      <c r="G165" s="18">
        <v>0</v>
      </c>
      <c r="H165" s="18">
        <v>0</v>
      </c>
      <c r="I165" s="107"/>
    </row>
    <row r="166" spans="1:12" ht="15" customHeight="1" x14ac:dyDescent="0.25">
      <c r="A166" s="15"/>
      <c r="B166" s="75" t="s">
        <v>3</v>
      </c>
      <c r="C166" s="75"/>
      <c r="D166" s="75"/>
      <c r="E166" s="75"/>
      <c r="F166" s="75"/>
      <c r="G166" s="18">
        <v>0</v>
      </c>
      <c r="H166" s="18">
        <v>0</v>
      </c>
      <c r="I166" s="107"/>
    </row>
    <row r="167" spans="1:12" ht="15" customHeight="1" x14ac:dyDescent="0.25">
      <c r="A167" s="15"/>
      <c r="B167" s="75" t="s">
        <v>4</v>
      </c>
      <c r="C167" s="75"/>
      <c r="D167" s="75"/>
      <c r="E167" s="75"/>
      <c r="F167" s="75"/>
      <c r="G167" s="18">
        <v>1211.5999999999999</v>
      </c>
      <c r="H167" s="18">
        <v>285</v>
      </c>
      <c r="I167" s="107"/>
    </row>
    <row r="168" spans="1:12" ht="31.5" customHeight="1" x14ac:dyDescent="0.25">
      <c r="A168" s="41" t="s">
        <v>0</v>
      </c>
      <c r="B168" s="76" t="s">
        <v>56</v>
      </c>
      <c r="C168" s="76"/>
      <c r="D168" s="76"/>
      <c r="E168" s="76"/>
      <c r="F168" s="76"/>
      <c r="G168" s="76"/>
      <c r="H168" s="76"/>
      <c r="I168" s="106"/>
    </row>
    <row r="169" spans="1:12" x14ac:dyDescent="0.25">
      <c r="A169" s="15"/>
      <c r="B169" s="79" t="s">
        <v>36</v>
      </c>
      <c r="C169" s="79"/>
      <c r="D169" s="79"/>
      <c r="E169" s="79"/>
      <c r="F169" s="79"/>
      <c r="G169" s="16">
        <f>G170+G171+G172</f>
        <v>38653.870000000003</v>
      </c>
      <c r="H169" s="16">
        <f>H170+H171+H172</f>
        <v>17482.192739999999</v>
      </c>
      <c r="I169" s="106"/>
      <c r="J169" s="38"/>
      <c r="L169" s="40"/>
    </row>
    <row r="170" spans="1:12" x14ac:dyDescent="0.25">
      <c r="A170" s="15"/>
      <c r="B170" s="79" t="s">
        <v>2</v>
      </c>
      <c r="C170" s="79"/>
      <c r="D170" s="79"/>
      <c r="E170" s="79"/>
      <c r="F170" s="79"/>
      <c r="G170" s="28">
        <f t="shared" ref="G170:H172" si="23">G175+G180+G185+G190+G195</f>
        <v>2.2999999999999998</v>
      </c>
      <c r="H170" s="28">
        <f t="shared" si="23"/>
        <v>2.2999999999999998</v>
      </c>
      <c r="I170" s="106"/>
      <c r="J170" s="38"/>
    </row>
    <row r="171" spans="1:12" x14ac:dyDescent="0.25">
      <c r="A171" s="15"/>
      <c r="B171" s="79" t="s">
        <v>3</v>
      </c>
      <c r="C171" s="79"/>
      <c r="D171" s="79"/>
      <c r="E171" s="79"/>
      <c r="F171" s="79"/>
      <c r="G171" s="16">
        <f t="shared" si="23"/>
        <v>12739.97</v>
      </c>
      <c r="H171" s="16">
        <f t="shared" si="23"/>
        <v>6974.1959999999999</v>
      </c>
      <c r="I171" s="106"/>
      <c r="J171" s="38"/>
    </row>
    <row r="172" spans="1:12" x14ac:dyDescent="0.25">
      <c r="A172" s="15"/>
      <c r="B172" s="79" t="s">
        <v>4</v>
      </c>
      <c r="C172" s="79"/>
      <c r="D172" s="79"/>
      <c r="E172" s="79"/>
      <c r="F172" s="79"/>
      <c r="G172" s="16">
        <f t="shared" si="23"/>
        <v>25911.600000000002</v>
      </c>
      <c r="H172" s="16">
        <f t="shared" si="23"/>
        <v>10505.696739999999</v>
      </c>
      <c r="I172" s="106"/>
      <c r="J172" s="38"/>
    </row>
    <row r="173" spans="1:12" ht="31.5" customHeight="1" x14ac:dyDescent="0.25">
      <c r="A173" s="15"/>
      <c r="B173" s="80" t="s">
        <v>37</v>
      </c>
      <c r="C173" s="80"/>
      <c r="D173" s="80"/>
      <c r="E173" s="80"/>
      <c r="F173" s="80"/>
      <c r="G173" s="12" t="s">
        <v>6</v>
      </c>
      <c r="H173" s="12" t="s">
        <v>6</v>
      </c>
      <c r="I173" s="107" t="s">
        <v>101</v>
      </c>
    </row>
    <row r="174" spans="1:12" ht="15" customHeight="1" x14ac:dyDescent="0.25">
      <c r="A174" s="15"/>
      <c r="B174" s="74" t="s">
        <v>1</v>
      </c>
      <c r="C174" s="74"/>
      <c r="D174" s="74"/>
      <c r="E174" s="74"/>
      <c r="F174" s="74"/>
      <c r="G174" s="29">
        <f>SUM(G175:G177)</f>
        <v>33.57</v>
      </c>
      <c r="H174" s="29">
        <f t="shared" ref="H174" si="24">SUM(H175:H177)</f>
        <v>30.4</v>
      </c>
      <c r="I174" s="107"/>
    </row>
    <row r="175" spans="1:12" ht="15" customHeight="1" x14ac:dyDescent="0.25">
      <c r="A175" s="15"/>
      <c r="B175" s="75" t="s">
        <v>2</v>
      </c>
      <c r="C175" s="75"/>
      <c r="D175" s="75"/>
      <c r="E175" s="75"/>
      <c r="F175" s="75"/>
      <c r="G175" s="11">
        <v>0</v>
      </c>
      <c r="H175" s="11">
        <v>0</v>
      </c>
      <c r="I175" s="107"/>
    </row>
    <row r="176" spans="1:12" ht="15" customHeight="1" x14ac:dyDescent="0.25">
      <c r="A176" s="15"/>
      <c r="B176" s="75" t="s">
        <v>3</v>
      </c>
      <c r="C176" s="75"/>
      <c r="D176" s="75"/>
      <c r="E176" s="75"/>
      <c r="F176" s="75"/>
      <c r="G176" s="11">
        <v>33.17</v>
      </c>
      <c r="H176" s="11">
        <v>30.096</v>
      </c>
      <c r="I176" s="107"/>
    </row>
    <row r="177" spans="1:9" ht="15" customHeight="1" x14ac:dyDescent="0.25">
      <c r="A177" s="15"/>
      <c r="B177" s="75" t="s">
        <v>4</v>
      </c>
      <c r="C177" s="75"/>
      <c r="D177" s="75"/>
      <c r="E177" s="75"/>
      <c r="F177" s="75"/>
      <c r="G177" s="11">
        <v>0.4</v>
      </c>
      <c r="H177" s="11">
        <v>0.30399999999999999</v>
      </c>
      <c r="I177" s="107"/>
    </row>
    <row r="178" spans="1:9" ht="29.25" customHeight="1" x14ac:dyDescent="0.25">
      <c r="A178" s="15"/>
      <c r="B178" s="80" t="s">
        <v>38</v>
      </c>
      <c r="C178" s="80"/>
      <c r="D178" s="80"/>
      <c r="E178" s="80"/>
      <c r="F178" s="80"/>
      <c r="G178" s="11" t="s">
        <v>6</v>
      </c>
      <c r="H178" s="11" t="s">
        <v>6</v>
      </c>
      <c r="I178" s="107"/>
    </row>
    <row r="179" spans="1:9" ht="15" customHeight="1" x14ac:dyDescent="0.25">
      <c r="A179" s="15"/>
      <c r="B179" s="74" t="s">
        <v>1</v>
      </c>
      <c r="C179" s="74"/>
      <c r="D179" s="74"/>
      <c r="E179" s="74"/>
      <c r="F179" s="74"/>
      <c r="G179" s="29">
        <f>SUM(G180:G182)</f>
        <v>0</v>
      </c>
      <c r="H179" s="29">
        <f t="shared" ref="H179" si="25">SUM(H180:H182)</f>
        <v>0</v>
      </c>
      <c r="I179" s="107"/>
    </row>
    <row r="180" spans="1:9" ht="15" customHeight="1" x14ac:dyDescent="0.25">
      <c r="A180" s="15"/>
      <c r="B180" s="75" t="s">
        <v>2</v>
      </c>
      <c r="C180" s="75"/>
      <c r="D180" s="75"/>
      <c r="E180" s="75"/>
      <c r="F180" s="75"/>
      <c r="G180" s="11">
        <v>0</v>
      </c>
      <c r="H180" s="11">
        <v>0</v>
      </c>
      <c r="I180" s="107"/>
    </row>
    <row r="181" spans="1:9" ht="15" customHeight="1" x14ac:dyDescent="0.25">
      <c r="A181" s="15"/>
      <c r="B181" s="75" t="s">
        <v>3</v>
      </c>
      <c r="C181" s="75"/>
      <c r="D181" s="75"/>
      <c r="E181" s="75"/>
      <c r="F181" s="75"/>
      <c r="G181" s="11">
        <v>0</v>
      </c>
      <c r="H181" s="11">
        <v>0</v>
      </c>
      <c r="I181" s="107"/>
    </row>
    <row r="182" spans="1:9" ht="15" customHeight="1" x14ac:dyDescent="0.25">
      <c r="A182" s="15"/>
      <c r="B182" s="108" t="s">
        <v>4</v>
      </c>
      <c r="C182" s="108"/>
      <c r="D182" s="108"/>
      <c r="E182" s="108"/>
      <c r="F182" s="108"/>
      <c r="G182" s="11">
        <v>0</v>
      </c>
      <c r="H182" s="11">
        <v>0</v>
      </c>
      <c r="I182" s="107"/>
    </row>
    <row r="183" spans="1:9" ht="29.25" customHeight="1" x14ac:dyDescent="0.25">
      <c r="A183" s="15"/>
      <c r="B183" s="80" t="s">
        <v>39</v>
      </c>
      <c r="C183" s="80"/>
      <c r="D183" s="80"/>
      <c r="E183" s="80"/>
      <c r="F183" s="80"/>
      <c r="G183" s="11" t="s">
        <v>6</v>
      </c>
      <c r="H183" s="11" t="s">
        <v>6</v>
      </c>
      <c r="I183" s="107" t="s">
        <v>102</v>
      </c>
    </row>
    <row r="184" spans="1:9" ht="15" customHeight="1" x14ac:dyDescent="0.25">
      <c r="A184" s="15"/>
      <c r="B184" s="74" t="s">
        <v>1</v>
      </c>
      <c r="C184" s="74"/>
      <c r="D184" s="74"/>
      <c r="E184" s="74"/>
      <c r="F184" s="74"/>
      <c r="G184" s="29">
        <f>SUM(G185:G187)</f>
        <v>1830</v>
      </c>
      <c r="H184" s="17">
        <f>SUM(H185:H187)</f>
        <v>544</v>
      </c>
      <c r="I184" s="107"/>
    </row>
    <row r="185" spans="1:9" ht="15" customHeight="1" x14ac:dyDescent="0.25">
      <c r="A185" s="15"/>
      <c r="B185" s="75" t="s">
        <v>2</v>
      </c>
      <c r="C185" s="75"/>
      <c r="D185" s="75"/>
      <c r="E185" s="75"/>
      <c r="F185" s="75"/>
      <c r="G185" s="11">
        <v>0</v>
      </c>
      <c r="H185" s="11">
        <v>0</v>
      </c>
      <c r="I185" s="107"/>
    </row>
    <row r="186" spans="1:9" ht="15" customHeight="1" x14ac:dyDescent="0.25">
      <c r="A186" s="15"/>
      <c r="B186" s="75" t="s">
        <v>3</v>
      </c>
      <c r="C186" s="75"/>
      <c r="D186" s="75"/>
      <c r="E186" s="75"/>
      <c r="F186" s="75"/>
      <c r="G186" s="11">
        <v>0</v>
      </c>
      <c r="H186" s="11">
        <v>0</v>
      </c>
      <c r="I186" s="107"/>
    </row>
    <row r="187" spans="1:9" ht="15" customHeight="1" x14ac:dyDescent="0.25">
      <c r="A187" s="15"/>
      <c r="B187" s="75" t="s">
        <v>4</v>
      </c>
      <c r="C187" s="75"/>
      <c r="D187" s="75"/>
      <c r="E187" s="75"/>
      <c r="F187" s="75"/>
      <c r="G187" s="11">
        <v>1830</v>
      </c>
      <c r="H187" s="18">
        <v>544</v>
      </c>
      <c r="I187" s="107"/>
    </row>
    <row r="188" spans="1:9" ht="28.5" customHeight="1" x14ac:dyDescent="0.25">
      <c r="A188" s="15"/>
      <c r="B188" s="80" t="s">
        <v>40</v>
      </c>
      <c r="C188" s="80"/>
      <c r="D188" s="80"/>
      <c r="E188" s="80"/>
      <c r="F188" s="80"/>
      <c r="G188" s="11" t="s">
        <v>6</v>
      </c>
      <c r="H188" s="11" t="s">
        <v>6</v>
      </c>
      <c r="I188" s="107"/>
    </row>
    <row r="189" spans="1:9" ht="15" customHeight="1" x14ac:dyDescent="0.25">
      <c r="A189" s="15"/>
      <c r="B189" s="74" t="s">
        <v>1</v>
      </c>
      <c r="C189" s="74"/>
      <c r="D189" s="74"/>
      <c r="E189" s="74"/>
      <c r="F189" s="74"/>
      <c r="G189" s="29">
        <f>SUM(G190:G192)</f>
        <v>10</v>
      </c>
      <c r="H189" s="29">
        <f t="shared" ref="H189" si="26">SUM(H190:H192)</f>
        <v>0</v>
      </c>
      <c r="I189" s="107"/>
    </row>
    <row r="190" spans="1:9" ht="15" customHeight="1" x14ac:dyDescent="0.25">
      <c r="A190" s="15"/>
      <c r="B190" s="75" t="s">
        <v>2</v>
      </c>
      <c r="C190" s="75"/>
      <c r="D190" s="75"/>
      <c r="E190" s="75"/>
      <c r="F190" s="75"/>
      <c r="G190" s="11">
        <v>0</v>
      </c>
      <c r="H190" s="11">
        <v>0</v>
      </c>
      <c r="I190" s="107"/>
    </row>
    <row r="191" spans="1:9" ht="15" customHeight="1" x14ac:dyDescent="0.25">
      <c r="A191" s="15"/>
      <c r="B191" s="75" t="s">
        <v>3</v>
      </c>
      <c r="C191" s="75"/>
      <c r="D191" s="75"/>
      <c r="E191" s="75"/>
      <c r="F191" s="75"/>
      <c r="G191" s="11">
        <v>0</v>
      </c>
      <c r="H191" s="11">
        <v>0</v>
      </c>
      <c r="I191" s="107"/>
    </row>
    <row r="192" spans="1:9" ht="15" customHeight="1" x14ac:dyDescent="0.25">
      <c r="A192" s="15"/>
      <c r="B192" s="75" t="s">
        <v>4</v>
      </c>
      <c r="C192" s="75"/>
      <c r="D192" s="75"/>
      <c r="E192" s="75"/>
      <c r="F192" s="75"/>
      <c r="G192" s="11">
        <v>10</v>
      </c>
      <c r="H192" s="11">
        <v>0</v>
      </c>
      <c r="I192" s="107"/>
    </row>
    <row r="193" spans="1:10" ht="58.5" customHeight="1" x14ac:dyDescent="0.25">
      <c r="A193" s="15"/>
      <c r="B193" s="80" t="s">
        <v>65</v>
      </c>
      <c r="C193" s="80"/>
      <c r="D193" s="80"/>
      <c r="E193" s="80"/>
      <c r="F193" s="80"/>
      <c r="G193" s="11" t="s">
        <v>6</v>
      </c>
      <c r="H193" s="11" t="s">
        <v>6</v>
      </c>
      <c r="I193" s="107" t="s">
        <v>75</v>
      </c>
    </row>
    <row r="194" spans="1:10" ht="15" customHeight="1" x14ac:dyDescent="0.25">
      <c r="A194" s="15"/>
      <c r="B194" s="74" t="s">
        <v>1</v>
      </c>
      <c r="C194" s="74"/>
      <c r="D194" s="74"/>
      <c r="E194" s="74"/>
      <c r="F194" s="74"/>
      <c r="G194" s="17">
        <f>SUM(G195:G197)</f>
        <v>36780.300000000003</v>
      </c>
      <c r="H194" s="17">
        <f t="shared" ref="H194" si="27">SUM(H195:H197)</f>
        <v>16907.792740000001</v>
      </c>
      <c r="I194" s="107"/>
    </row>
    <row r="195" spans="1:10" ht="15" customHeight="1" x14ac:dyDescent="0.25">
      <c r="A195" s="15"/>
      <c r="B195" s="75" t="s">
        <v>2</v>
      </c>
      <c r="C195" s="75"/>
      <c r="D195" s="75"/>
      <c r="E195" s="75"/>
      <c r="F195" s="75"/>
      <c r="G195" s="11">
        <v>2.2999999999999998</v>
      </c>
      <c r="H195" s="11">
        <v>2.2999999999999998</v>
      </c>
      <c r="I195" s="107"/>
    </row>
    <row r="196" spans="1:10" ht="15" customHeight="1" x14ac:dyDescent="0.25">
      <c r="A196" s="15"/>
      <c r="B196" s="75" t="s">
        <v>3</v>
      </c>
      <c r="C196" s="75"/>
      <c r="D196" s="75"/>
      <c r="E196" s="75"/>
      <c r="F196" s="75"/>
      <c r="G196" s="11">
        <v>12706.8</v>
      </c>
      <c r="H196" s="18">
        <v>6944.1</v>
      </c>
      <c r="I196" s="107"/>
    </row>
    <row r="197" spans="1:10" ht="15" customHeight="1" x14ac:dyDescent="0.25">
      <c r="A197" s="19"/>
      <c r="B197" s="75" t="s">
        <v>4</v>
      </c>
      <c r="C197" s="75"/>
      <c r="D197" s="75"/>
      <c r="E197" s="75"/>
      <c r="F197" s="75"/>
      <c r="G197" s="18">
        <v>24071.200000000001</v>
      </c>
      <c r="H197" s="18">
        <v>9961.3927399999993</v>
      </c>
      <c r="I197" s="107"/>
    </row>
    <row r="198" spans="1:10" ht="45.75" customHeight="1" x14ac:dyDescent="0.25">
      <c r="A198" s="14" t="s">
        <v>41</v>
      </c>
      <c r="B198" s="76" t="s">
        <v>55</v>
      </c>
      <c r="C198" s="76"/>
      <c r="D198" s="76"/>
      <c r="E198" s="76"/>
      <c r="F198" s="76"/>
      <c r="G198" s="76"/>
      <c r="H198" s="76"/>
      <c r="I198" s="89"/>
    </row>
    <row r="199" spans="1:10" x14ac:dyDescent="0.25">
      <c r="A199" s="5"/>
      <c r="B199" s="79" t="s">
        <v>1</v>
      </c>
      <c r="C199" s="79"/>
      <c r="D199" s="79"/>
      <c r="E199" s="79"/>
      <c r="F199" s="79"/>
      <c r="G199" s="20">
        <f>G200+G201+G202</f>
        <v>29258.899999999998</v>
      </c>
      <c r="H199" s="20">
        <f>H200+H201+H202</f>
        <v>13650.52614</v>
      </c>
      <c r="I199" s="89"/>
      <c r="J199" s="38"/>
    </row>
    <row r="200" spans="1:10" x14ac:dyDescent="0.25">
      <c r="A200" s="5"/>
      <c r="B200" s="79" t="s">
        <v>2</v>
      </c>
      <c r="C200" s="79"/>
      <c r="D200" s="79"/>
      <c r="E200" s="79"/>
      <c r="F200" s="79"/>
      <c r="G200" s="30">
        <f t="shared" ref="G200:H202" si="28">G205+G210+G215+G220</f>
        <v>0</v>
      </c>
      <c r="H200" s="20">
        <f t="shared" si="28"/>
        <v>0</v>
      </c>
      <c r="I200" s="89"/>
      <c r="J200" s="38"/>
    </row>
    <row r="201" spans="1:10" x14ac:dyDescent="0.25">
      <c r="A201" s="5"/>
      <c r="B201" s="79" t="s">
        <v>3</v>
      </c>
      <c r="C201" s="79"/>
      <c r="D201" s="79"/>
      <c r="E201" s="79"/>
      <c r="F201" s="79"/>
      <c r="G201" s="30">
        <f t="shared" si="28"/>
        <v>1533.1</v>
      </c>
      <c r="H201" s="30">
        <f t="shared" si="28"/>
        <v>766.34999999999991</v>
      </c>
      <c r="I201" s="89"/>
      <c r="J201" s="38"/>
    </row>
    <row r="202" spans="1:10" x14ac:dyDescent="0.25">
      <c r="A202" s="5"/>
      <c r="B202" s="79" t="s">
        <v>4</v>
      </c>
      <c r="C202" s="79"/>
      <c r="D202" s="79"/>
      <c r="E202" s="79"/>
      <c r="F202" s="79"/>
      <c r="G202" s="20">
        <f t="shared" si="28"/>
        <v>27725.8</v>
      </c>
      <c r="H202" s="20">
        <f t="shared" si="28"/>
        <v>12884.17614</v>
      </c>
      <c r="I202" s="89"/>
      <c r="J202" s="38"/>
    </row>
    <row r="203" spans="1:10" ht="28.5" customHeight="1" x14ac:dyDescent="0.25">
      <c r="A203" s="5"/>
      <c r="B203" s="80" t="s">
        <v>43</v>
      </c>
      <c r="C203" s="80"/>
      <c r="D203" s="80"/>
      <c r="E203" s="80"/>
      <c r="F203" s="80"/>
      <c r="G203" s="24" t="s">
        <v>6</v>
      </c>
      <c r="H203" s="24" t="s">
        <v>6</v>
      </c>
      <c r="I203" s="109" t="s">
        <v>63</v>
      </c>
    </row>
    <row r="204" spans="1:10" x14ac:dyDescent="0.25">
      <c r="A204" s="5"/>
      <c r="B204" s="74" t="s">
        <v>1</v>
      </c>
      <c r="C204" s="74"/>
      <c r="D204" s="74"/>
      <c r="E204" s="74"/>
      <c r="F204" s="74"/>
      <c r="G204" s="21">
        <f>SUM(G205:G207)</f>
        <v>8210.7999999999993</v>
      </c>
      <c r="H204" s="21">
        <f>SUM(H205:H207)</f>
        <v>3787.17614</v>
      </c>
      <c r="I204" s="109"/>
    </row>
    <row r="205" spans="1:10" x14ac:dyDescent="0.25">
      <c r="A205" s="5"/>
      <c r="B205" s="75" t="s">
        <v>2</v>
      </c>
      <c r="C205" s="75"/>
      <c r="D205" s="75"/>
      <c r="E205" s="75"/>
      <c r="F205" s="75"/>
      <c r="G205" s="22">
        <v>0</v>
      </c>
      <c r="H205" s="22">
        <v>0</v>
      </c>
      <c r="I205" s="109"/>
    </row>
    <row r="206" spans="1:10" x14ac:dyDescent="0.25">
      <c r="A206" s="5"/>
      <c r="B206" s="75" t="s">
        <v>3</v>
      </c>
      <c r="C206" s="75"/>
      <c r="D206" s="75"/>
      <c r="E206" s="75"/>
      <c r="F206" s="75"/>
      <c r="G206" s="22">
        <v>0</v>
      </c>
      <c r="H206" s="22">
        <v>0</v>
      </c>
      <c r="I206" s="109"/>
    </row>
    <row r="207" spans="1:10" x14ac:dyDescent="0.25">
      <c r="A207" s="5"/>
      <c r="B207" s="75" t="s">
        <v>4</v>
      </c>
      <c r="C207" s="75"/>
      <c r="D207" s="75"/>
      <c r="E207" s="75"/>
      <c r="F207" s="75"/>
      <c r="G207" s="22">
        <v>8210.7999999999993</v>
      </c>
      <c r="H207" s="22">
        <v>3787.17614</v>
      </c>
      <c r="I207" s="109"/>
    </row>
    <row r="208" spans="1:10" ht="27" customHeight="1" x14ac:dyDescent="0.25">
      <c r="A208" s="5"/>
      <c r="B208" s="80" t="s">
        <v>44</v>
      </c>
      <c r="C208" s="80"/>
      <c r="D208" s="80"/>
      <c r="E208" s="80"/>
      <c r="F208" s="80"/>
      <c r="G208" s="24" t="s">
        <v>6</v>
      </c>
      <c r="H208" s="24" t="s">
        <v>6</v>
      </c>
      <c r="I208" s="109"/>
    </row>
    <row r="209" spans="1:12" x14ac:dyDescent="0.25">
      <c r="A209" s="5"/>
      <c r="B209" s="74" t="s">
        <v>1</v>
      </c>
      <c r="C209" s="74"/>
      <c r="D209" s="74"/>
      <c r="E209" s="74"/>
      <c r="F209" s="74"/>
      <c r="G209" s="21">
        <f>SUM(G210:G212)</f>
        <v>0</v>
      </c>
      <c r="H209" s="21">
        <f>SUM(H210:H212)</f>
        <v>0</v>
      </c>
      <c r="I209" s="109"/>
    </row>
    <row r="210" spans="1:12" x14ac:dyDescent="0.25">
      <c r="A210" s="5"/>
      <c r="B210" s="75" t="s">
        <v>2</v>
      </c>
      <c r="C210" s="75"/>
      <c r="D210" s="75"/>
      <c r="E210" s="75"/>
      <c r="F210" s="75"/>
      <c r="G210" s="22">
        <v>0</v>
      </c>
      <c r="H210" s="22">
        <v>0</v>
      </c>
      <c r="I210" s="109"/>
    </row>
    <row r="211" spans="1:12" x14ac:dyDescent="0.25">
      <c r="A211" s="5"/>
      <c r="B211" s="75" t="s">
        <v>3</v>
      </c>
      <c r="C211" s="75"/>
      <c r="D211" s="75"/>
      <c r="E211" s="75"/>
      <c r="F211" s="75"/>
      <c r="G211" s="22">
        <v>0</v>
      </c>
      <c r="H211" s="22">
        <v>0</v>
      </c>
      <c r="I211" s="109"/>
    </row>
    <row r="212" spans="1:12" x14ac:dyDescent="0.25">
      <c r="A212" s="5"/>
      <c r="B212" s="75" t="s">
        <v>4</v>
      </c>
      <c r="C212" s="75"/>
      <c r="D212" s="75"/>
      <c r="E212" s="75"/>
      <c r="F212" s="75"/>
      <c r="G212" s="22">
        <v>0</v>
      </c>
      <c r="H212" s="22">
        <v>0</v>
      </c>
      <c r="I212" s="109"/>
    </row>
    <row r="213" spans="1:12" ht="93" customHeight="1" x14ac:dyDescent="0.25">
      <c r="A213" s="5"/>
      <c r="B213" s="80" t="s">
        <v>66</v>
      </c>
      <c r="C213" s="80"/>
      <c r="D213" s="80"/>
      <c r="E213" s="80"/>
      <c r="F213" s="80"/>
      <c r="G213" s="24" t="s">
        <v>6</v>
      </c>
      <c r="H213" s="24" t="s">
        <v>6</v>
      </c>
      <c r="I213" s="109" t="s">
        <v>64</v>
      </c>
    </row>
    <row r="214" spans="1:12" x14ac:dyDescent="0.25">
      <c r="A214" s="5"/>
      <c r="B214" s="74" t="s">
        <v>1</v>
      </c>
      <c r="C214" s="74"/>
      <c r="D214" s="74"/>
      <c r="E214" s="74"/>
      <c r="F214" s="74"/>
      <c r="G214" s="31">
        <f>SUM(G215:G217)</f>
        <v>10128</v>
      </c>
      <c r="H214" s="21">
        <f>SUM(H215:H217)</f>
        <v>5064</v>
      </c>
      <c r="I214" s="109"/>
    </row>
    <row r="215" spans="1:12" x14ac:dyDescent="0.25">
      <c r="A215" s="5"/>
      <c r="B215" s="75" t="s">
        <v>2</v>
      </c>
      <c r="C215" s="75"/>
      <c r="D215" s="75"/>
      <c r="E215" s="75"/>
      <c r="F215" s="75"/>
      <c r="G215" s="22">
        <v>0</v>
      </c>
      <c r="H215" s="22">
        <v>0</v>
      </c>
      <c r="I215" s="109"/>
    </row>
    <row r="216" spans="1:12" x14ac:dyDescent="0.25">
      <c r="A216" s="5"/>
      <c r="B216" s="75" t="s">
        <v>3</v>
      </c>
      <c r="C216" s="75"/>
      <c r="D216" s="75"/>
      <c r="E216" s="75"/>
      <c r="F216" s="75"/>
      <c r="G216" s="22">
        <v>1528</v>
      </c>
      <c r="H216" s="22">
        <v>763.8</v>
      </c>
      <c r="I216" s="109"/>
    </row>
    <row r="217" spans="1:12" x14ac:dyDescent="0.25">
      <c r="A217" s="5"/>
      <c r="B217" s="75" t="s">
        <v>4</v>
      </c>
      <c r="C217" s="75"/>
      <c r="D217" s="75"/>
      <c r="E217" s="75"/>
      <c r="F217" s="75"/>
      <c r="G217" s="22">
        <v>8600</v>
      </c>
      <c r="H217" s="22">
        <v>4300.2</v>
      </c>
      <c r="I217" s="109"/>
    </row>
    <row r="218" spans="1:12" ht="68.25" customHeight="1" x14ac:dyDescent="0.25">
      <c r="A218" s="5"/>
      <c r="B218" s="80" t="s">
        <v>45</v>
      </c>
      <c r="C218" s="80"/>
      <c r="D218" s="80"/>
      <c r="E218" s="80"/>
      <c r="F218" s="80"/>
      <c r="G218" s="24" t="s">
        <v>6</v>
      </c>
      <c r="H218" s="24" t="s">
        <v>6</v>
      </c>
      <c r="I218" s="109" t="s">
        <v>76</v>
      </c>
    </row>
    <row r="219" spans="1:12" x14ac:dyDescent="0.25">
      <c r="A219" s="5"/>
      <c r="B219" s="74" t="s">
        <v>1</v>
      </c>
      <c r="C219" s="74"/>
      <c r="D219" s="74"/>
      <c r="E219" s="74"/>
      <c r="F219" s="74"/>
      <c r="G219" s="21">
        <f>SUM(G220:G222)</f>
        <v>10920.1</v>
      </c>
      <c r="H219" s="21">
        <f>SUM(H220:H222)</f>
        <v>4799.3500000000004</v>
      </c>
      <c r="I219" s="109"/>
    </row>
    <row r="220" spans="1:12" x14ac:dyDescent="0.25">
      <c r="A220" s="5"/>
      <c r="B220" s="75" t="s">
        <v>2</v>
      </c>
      <c r="C220" s="75"/>
      <c r="D220" s="75"/>
      <c r="E220" s="75"/>
      <c r="F220" s="75"/>
      <c r="G220" s="22">
        <v>0</v>
      </c>
      <c r="H220" s="22">
        <v>0</v>
      </c>
      <c r="I220" s="109"/>
    </row>
    <row r="221" spans="1:12" x14ac:dyDescent="0.25">
      <c r="A221" s="5"/>
      <c r="B221" s="75" t="s">
        <v>3</v>
      </c>
      <c r="C221" s="75"/>
      <c r="D221" s="75"/>
      <c r="E221" s="75"/>
      <c r="F221" s="75"/>
      <c r="G221" s="22">
        <v>5.0999999999999996</v>
      </c>
      <c r="H221" s="22">
        <v>2.5499999999999998</v>
      </c>
      <c r="I221" s="109"/>
    </row>
    <row r="222" spans="1:12" x14ac:dyDescent="0.25">
      <c r="A222" s="13"/>
      <c r="B222" s="75" t="s">
        <v>4</v>
      </c>
      <c r="C222" s="75"/>
      <c r="D222" s="75"/>
      <c r="E222" s="75"/>
      <c r="F222" s="75"/>
      <c r="G222" s="22">
        <v>10915</v>
      </c>
      <c r="H222" s="22">
        <v>4796.8</v>
      </c>
      <c r="I222" s="109"/>
    </row>
    <row r="223" spans="1:12" ht="41.25" customHeight="1" x14ac:dyDescent="0.25">
      <c r="A223" s="113"/>
      <c r="B223" s="114" t="s">
        <v>47</v>
      </c>
      <c r="C223" s="114"/>
      <c r="D223" s="114"/>
      <c r="E223" s="114"/>
      <c r="F223" s="114"/>
      <c r="G223" s="3">
        <f>G224+G225+G226</f>
        <v>373978.78500000003</v>
      </c>
      <c r="H223" s="3">
        <f>H224+H225+H226</f>
        <v>167403.42720000001</v>
      </c>
      <c r="I223" s="89"/>
      <c r="J223" s="42"/>
      <c r="L223" s="40"/>
    </row>
    <row r="224" spans="1:12" x14ac:dyDescent="0.25">
      <c r="A224" s="113"/>
      <c r="B224" s="114" t="s">
        <v>2</v>
      </c>
      <c r="C224" s="114"/>
      <c r="D224" s="114"/>
      <c r="E224" s="114"/>
      <c r="F224" s="114"/>
      <c r="G224" s="3">
        <f t="shared" ref="G224:H226" si="29">G5+G55+G100+G125+G170+G200</f>
        <v>8680.4091599999992</v>
      </c>
      <c r="H224" s="3">
        <f t="shared" si="29"/>
        <v>3068.15038</v>
      </c>
      <c r="I224" s="89"/>
      <c r="J224" s="42"/>
      <c r="L224" s="40"/>
    </row>
    <row r="225" spans="1:12" x14ac:dyDescent="0.25">
      <c r="A225" s="113"/>
      <c r="B225" s="114" t="s">
        <v>3</v>
      </c>
      <c r="C225" s="114"/>
      <c r="D225" s="114"/>
      <c r="E225" s="114"/>
      <c r="F225" s="114"/>
      <c r="G225" s="3">
        <f t="shared" si="29"/>
        <v>202422.33084000001</v>
      </c>
      <c r="H225" s="3">
        <f t="shared" si="29"/>
        <v>94976.933149999997</v>
      </c>
      <c r="I225" s="89"/>
      <c r="J225" s="42"/>
      <c r="L225" s="40"/>
    </row>
    <row r="226" spans="1:12" x14ac:dyDescent="0.25">
      <c r="A226" s="113"/>
      <c r="B226" s="114" t="s">
        <v>4</v>
      </c>
      <c r="C226" s="114"/>
      <c r="D226" s="114"/>
      <c r="E226" s="114"/>
      <c r="F226" s="114"/>
      <c r="G226" s="3">
        <f t="shared" si="29"/>
        <v>162876.04500000001</v>
      </c>
      <c r="H226" s="3">
        <f t="shared" si="29"/>
        <v>69358.343670000002</v>
      </c>
      <c r="I226" s="89"/>
      <c r="J226" s="42"/>
      <c r="L226" s="40"/>
    </row>
    <row r="227" spans="1:12" x14ac:dyDescent="0.25">
      <c r="A227" s="32"/>
      <c r="B227" s="32"/>
      <c r="C227" s="32"/>
      <c r="D227" s="32"/>
      <c r="E227" s="32"/>
      <c r="F227" s="32"/>
      <c r="G227" s="32"/>
      <c r="H227" s="32"/>
    </row>
    <row r="228" spans="1:12" ht="15.75" x14ac:dyDescent="0.25">
      <c r="A228" s="110" t="s">
        <v>48</v>
      </c>
      <c r="B228" s="110"/>
      <c r="C228" s="110"/>
      <c r="D228" s="110"/>
      <c r="E228" s="110"/>
      <c r="F228" s="110"/>
      <c r="H228" s="33" t="s">
        <v>49</v>
      </c>
      <c r="I228" s="4"/>
    </row>
    <row r="229" spans="1:12" ht="15.75" x14ac:dyDescent="0.25">
      <c r="A229" s="118" t="s">
        <v>50</v>
      </c>
      <c r="B229" s="118"/>
      <c r="C229" s="33"/>
      <c r="D229" s="33"/>
      <c r="E229" s="33"/>
      <c r="F229" s="33"/>
      <c r="H229" s="33"/>
      <c r="I229" s="4"/>
    </row>
    <row r="230" spans="1:12" x14ac:dyDescent="0.25">
      <c r="A230" s="116" t="s">
        <v>104</v>
      </c>
      <c r="B230" s="116"/>
      <c r="C230" s="116"/>
      <c r="D230" s="116"/>
      <c r="E230" s="116"/>
      <c r="F230" s="34"/>
      <c r="H230" s="35" t="s">
        <v>103</v>
      </c>
    </row>
    <row r="231" spans="1:12" x14ac:dyDescent="0.25">
      <c r="A231" s="110"/>
      <c r="B231" s="110"/>
      <c r="C231" s="110"/>
      <c r="D231" s="110"/>
      <c r="E231" s="110"/>
      <c r="F231" s="110"/>
      <c r="H231" s="36"/>
    </row>
    <row r="232" spans="1:12" x14ac:dyDescent="0.25">
      <c r="A232" s="115" t="s">
        <v>51</v>
      </c>
      <c r="B232" s="115"/>
      <c r="C232" s="115"/>
      <c r="D232" s="115"/>
      <c r="E232" s="115"/>
      <c r="F232" s="115"/>
      <c r="H232" s="36"/>
    </row>
    <row r="233" spans="1:12" ht="15" customHeight="1" x14ac:dyDescent="0.25">
      <c r="A233" s="110" t="s">
        <v>52</v>
      </c>
      <c r="B233" s="110"/>
      <c r="C233" s="110"/>
      <c r="D233" s="110"/>
      <c r="E233" s="110"/>
      <c r="F233" s="110"/>
      <c r="H233" s="36" t="s">
        <v>49</v>
      </c>
    </row>
    <row r="234" spans="1:12" ht="15" customHeight="1" x14ac:dyDescent="0.25">
      <c r="A234" s="110" t="s">
        <v>54</v>
      </c>
      <c r="B234" s="110"/>
      <c r="C234" s="110"/>
      <c r="D234" s="110"/>
      <c r="E234" s="110"/>
      <c r="F234" s="110"/>
      <c r="H234" s="36" t="s">
        <v>53</v>
      </c>
    </row>
  </sheetData>
  <mergeCells count="280">
    <mergeCell ref="A231:F231"/>
    <mergeCell ref="A232:F232"/>
    <mergeCell ref="A230:E230"/>
    <mergeCell ref="A79:A89"/>
    <mergeCell ref="A228:F228"/>
    <mergeCell ref="A229:B229"/>
    <mergeCell ref="A233:F233"/>
    <mergeCell ref="B210:F210"/>
    <mergeCell ref="B211:F211"/>
    <mergeCell ref="B212:F212"/>
    <mergeCell ref="B203:F203"/>
    <mergeCell ref="B193:F193"/>
    <mergeCell ref="B183:F183"/>
    <mergeCell ref="B173:F173"/>
    <mergeCell ref="B163:F163"/>
    <mergeCell ref="B153:F153"/>
    <mergeCell ref="B143:F143"/>
    <mergeCell ref="B133:F133"/>
    <mergeCell ref="B123:H123"/>
    <mergeCell ref="B103:F103"/>
    <mergeCell ref="B88:F88"/>
    <mergeCell ref="B89:F89"/>
    <mergeCell ref="B90:F90"/>
    <mergeCell ref="B91:F91"/>
    <mergeCell ref="A234:F234"/>
    <mergeCell ref="B2:F2"/>
    <mergeCell ref="A1:I1"/>
    <mergeCell ref="A223:A226"/>
    <mergeCell ref="B223:F223"/>
    <mergeCell ref="I223:I226"/>
    <mergeCell ref="B224:F224"/>
    <mergeCell ref="B225:F225"/>
    <mergeCell ref="B226:F226"/>
    <mergeCell ref="B218:F218"/>
    <mergeCell ref="I218:I222"/>
    <mergeCell ref="B219:F219"/>
    <mergeCell ref="B220:F220"/>
    <mergeCell ref="B221:F221"/>
    <mergeCell ref="B222:F222"/>
    <mergeCell ref="B213:F213"/>
    <mergeCell ref="I213:I217"/>
    <mergeCell ref="B214:F214"/>
    <mergeCell ref="B215:F215"/>
    <mergeCell ref="B216:F216"/>
    <mergeCell ref="B217:F217"/>
    <mergeCell ref="B208:F208"/>
    <mergeCell ref="I208:I212"/>
    <mergeCell ref="B209:F209"/>
    <mergeCell ref="I203:I207"/>
    <mergeCell ref="B204:F204"/>
    <mergeCell ref="B205:F205"/>
    <mergeCell ref="B206:F206"/>
    <mergeCell ref="B207:F207"/>
    <mergeCell ref="B198:H198"/>
    <mergeCell ref="I198:I202"/>
    <mergeCell ref="B199:F199"/>
    <mergeCell ref="B200:F200"/>
    <mergeCell ref="B201:F201"/>
    <mergeCell ref="B202:F202"/>
    <mergeCell ref="I193:I197"/>
    <mergeCell ref="B194:F194"/>
    <mergeCell ref="B195:F195"/>
    <mergeCell ref="B196:F196"/>
    <mergeCell ref="B197:F197"/>
    <mergeCell ref="B188:F188"/>
    <mergeCell ref="I188:I192"/>
    <mergeCell ref="B189:F189"/>
    <mergeCell ref="B190:F190"/>
    <mergeCell ref="B191:F191"/>
    <mergeCell ref="B192:F192"/>
    <mergeCell ref="I183:I187"/>
    <mergeCell ref="B184:F184"/>
    <mergeCell ref="B185:F185"/>
    <mergeCell ref="B186:F186"/>
    <mergeCell ref="B187:F187"/>
    <mergeCell ref="B178:F178"/>
    <mergeCell ref="I178:I182"/>
    <mergeCell ref="B179:F179"/>
    <mergeCell ref="B180:F180"/>
    <mergeCell ref="B181:F181"/>
    <mergeCell ref="B182:F182"/>
    <mergeCell ref="I173:I177"/>
    <mergeCell ref="B174:F174"/>
    <mergeCell ref="B175:F175"/>
    <mergeCell ref="B176:F176"/>
    <mergeCell ref="B177:F177"/>
    <mergeCell ref="B168:H168"/>
    <mergeCell ref="I168:I172"/>
    <mergeCell ref="B169:F169"/>
    <mergeCell ref="B170:F170"/>
    <mergeCell ref="B171:F171"/>
    <mergeCell ref="B172:F172"/>
    <mergeCell ref="I163:I167"/>
    <mergeCell ref="B164:F164"/>
    <mergeCell ref="B165:F165"/>
    <mergeCell ref="B166:F166"/>
    <mergeCell ref="B167:F167"/>
    <mergeCell ref="B158:F158"/>
    <mergeCell ref="I158:I162"/>
    <mergeCell ref="B159:F159"/>
    <mergeCell ref="B160:F160"/>
    <mergeCell ref="B161:F161"/>
    <mergeCell ref="B162:F162"/>
    <mergeCell ref="I153:I157"/>
    <mergeCell ref="B154:F154"/>
    <mergeCell ref="B155:F155"/>
    <mergeCell ref="B156:F156"/>
    <mergeCell ref="B157:F157"/>
    <mergeCell ref="B148:F148"/>
    <mergeCell ref="I148:I152"/>
    <mergeCell ref="B149:F149"/>
    <mergeCell ref="B150:F150"/>
    <mergeCell ref="B151:F151"/>
    <mergeCell ref="B152:F152"/>
    <mergeCell ref="I143:I147"/>
    <mergeCell ref="B144:F144"/>
    <mergeCell ref="B145:F145"/>
    <mergeCell ref="B146:F146"/>
    <mergeCell ref="B147:F147"/>
    <mergeCell ref="B138:F138"/>
    <mergeCell ref="I138:I142"/>
    <mergeCell ref="B139:F139"/>
    <mergeCell ref="B140:F140"/>
    <mergeCell ref="B141:F141"/>
    <mergeCell ref="B142:F142"/>
    <mergeCell ref="I133:I137"/>
    <mergeCell ref="B134:F134"/>
    <mergeCell ref="B135:F135"/>
    <mergeCell ref="B136:F136"/>
    <mergeCell ref="B137:F137"/>
    <mergeCell ref="B128:F128"/>
    <mergeCell ref="I128:I132"/>
    <mergeCell ref="B129:F129"/>
    <mergeCell ref="B130:F130"/>
    <mergeCell ref="B131:F131"/>
    <mergeCell ref="B132:F132"/>
    <mergeCell ref="I123:I127"/>
    <mergeCell ref="B124:F124"/>
    <mergeCell ref="B125:F125"/>
    <mergeCell ref="B126:F126"/>
    <mergeCell ref="B127:F127"/>
    <mergeCell ref="B118:F118"/>
    <mergeCell ref="I118:I122"/>
    <mergeCell ref="B119:F119"/>
    <mergeCell ref="B120:F120"/>
    <mergeCell ref="B121:F121"/>
    <mergeCell ref="B122:F122"/>
    <mergeCell ref="I103:I107"/>
    <mergeCell ref="B104:F104"/>
    <mergeCell ref="B105:F105"/>
    <mergeCell ref="B106:F106"/>
    <mergeCell ref="B113:F113"/>
    <mergeCell ref="I113:I117"/>
    <mergeCell ref="B114:F114"/>
    <mergeCell ref="B115:F115"/>
    <mergeCell ref="B116:F116"/>
    <mergeCell ref="B117:F117"/>
    <mergeCell ref="B107:F107"/>
    <mergeCell ref="B108:F108"/>
    <mergeCell ref="I108:I112"/>
    <mergeCell ref="B109:F109"/>
    <mergeCell ref="B110:F110"/>
    <mergeCell ref="B111:F111"/>
    <mergeCell ref="B112:F112"/>
    <mergeCell ref="B92:F92"/>
    <mergeCell ref="B98:H98"/>
    <mergeCell ref="B83:F83"/>
    <mergeCell ref="I83:I87"/>
    <mergeCell ref="B84:F84"/>
    <mergeCell ref="B85:F85"/>
    <mergeCell ref="B86:F86"/>
    <mergeCell ref="B87:F87"/>
    <mergeCell ref="I98:I102"/>
    <mergeCell ref="B99:F99"/>
    <mergeCell ref="B100:F100"/>
    <mergeCell ref="B101:F101"/>
    <mergeCell ref="B102:F102"/>
    <mergeCell ref="I88:I92"/>
    <mergeCell ref="B94:F94"/>
    <mergeCell ref="B95:F95"/>
    <mergeCell ref="B96:F96"/>
    <mergeCell ref="B97:F97"/>
    <mergeCell ref="I93:I97"/>
    <mergeCell ref="B93:E93"/>
    <mergeCell ref="B78:F78"/>
    <mergeCell ref="I78:I82"/>
    <mergeCell ref="B79:F79"/>
    <mergeCell ref="B80:F80"/>
    <mergeCell ref="B81:F81"/>
    <mergeCell ref="B82:F82"/>
    <mergeCell ref="B73:F73"/>
    <mergeCell ref="I73:I77"/>
    <mergeCell ref="B74:F74"/>
    <mergeCell ref="B75:F75"/>
    <mergeCell ref="B76:F76"/>
    <mergeCell ref="B77:F77"/>
    <mergeCell ref="B68:F68"/>
    <mergeCell ref="I68:I72"/>
    <mergeCell ref="B69:F69"/>
    <mergeCell ref="B70:F70"/>
    <mergeCell ref="B71:F71"/>
    <mergeCell ref="B72:F72"/>
    <mergeCell ref="B63:F63"/>
    <mergeCell ref="I63:I67"/>
    <mergeCell ref="B64:F64"/>
    <mergeCell ref="B65:F65"/>
    <mergeCell ref="B66:F66"/>
    <mergeCell ref="B67:F67"/>
    <mergeCell ref="B58:F58"/>
    <mergeCell ref="I58:I62"/>
    <mergeCell ref="B59:F59"/>
    <mergeCell ref="B60:F60"/>
    <mergeCell ref="B61:F61"/>
    <mergeCell ref="B62:F62"/>
    <mergeCell ref="B53:H53"/>
    <mergeCell ref="I53:I57"/>
    <mergeCell ref="B54:F54"/>
    <mergeCell ref="B55:F55"/>
    <mergeCell ref="B56:F56"/>
    <mergeCell ref="B57:F57"/>
    <mergeCell ref="B48:F48"/>
    <mergeCell ref="I48:I52"/>
    <mergeCell ref="B49:F49"/>
    <mergeCell ref="B50:F50"/>
    <mergeCell ref="B51:F51"/>
    <mergeCell ref="B52:F52"/>
    <mergeCell ref="B43:F43"/>
    <mergeCell ref="I43:I47"/>
    <mergeCell ref="B44:F44"/>
    <mergeCell ref="B45:F45"/>
    <mergeCell ref="B46:F46"/>
    <mergeCell ref="B47:F47"/>
    <mergeCell ref="B38:F38"/>
    <mergeCell ref="I38:I42"/>
    <mergeCell ref="B39:F39"/>
    <mergeCell ref="B40:F40"/>
    <mergeCell ref="B41:F41"/>
    <mergeCell ref="B42:F42"/>
    <mergeCell ref="B33:F33"/>
    <mergeCell ref="I33:I37"/>
    <mergeCell ref="B34:F34"/>
    <mergeCell ref="B35:F35"/>
    <mergeCell ref="B36:F36"/>
    <mergeCell ref="B37:F37"/>
    <mergeCell ref="B28:F28"/>
    <mergeCell ref="I28:I32"/>
    <mergeCell ref="B29:F29"/>
    <mergeCell ref="B30:F30"/>
    <mergeCell ref="B31:F31"/>
    <mergeCell ref="B32:F32"/>
    <mergeCell ref="B23:F23"/>
    <mergeCell ref="I23:I27"/>
    <mergeCell ref="B24:F24"/>
    <mergeCell ref="B25:F25"/>
    <mergeCell ref="B26:F26"/>
    <mergeCell ref="B27:F27"/>
    <mergeCell ref="B18:F18"/>
    <mergeCell ref="I18:I22"/>
    <mergeCell ref="B19:F19"/>
    <mergeCell ref="B20:F20"/>
    <mergeCell ref="B21:F21"/>
    <mergeCell ref="B22:F22"/>
    <mergeCell ref="B13:F13"/>
    <mergeCell ref="I13:I17"/>
    <mergeCell ref="B14:F14"/>
    <mergeCell ref="B15:F15"/>
    <mergeCell ref="B16:F16"/>
    <mergeCell ref="B17:F17"/>
    <mergeCell ref="B8:F8"/>
    <mergeCell ref="I8:I12"/>
    <mergeCell ref="B9:F9"/>
    <mergeCell ref="B10:F10"/>
    <mergeCell ref="B11:F11"/>
    <mergeCell ref="B12:F12"/>
    <mergeCell ref="B3:H3"/>
    <mergeCell ref="I3:I7"/>
    <mergeCell ref="B4:F4"/>
    <mergeCell ref="B5:F5"/>
    <mergeCell ref="B6:F6"/>
    <mergeCell ref="B7:F7"/>
  </mergeCells>
  <pageMargins left="0.31496062992125984" right="0.31496062992125984" top="0.74803149606299213" bottom="0.74803149606299213" header="0.31496062992125984" footer="0.31496062992125984"/>
  <pageSetup paperSize="9" scale="54" fitToHeight="9" orientation="landscape" r:id="rId1"/>
  <rowBreaks count="6" manualBreakCount="6">
    <brk id="17" max="8" man="1"/>
    <brk id="47" max="8" man="1"/>
    <brk id="82" max="8" man="1"/>
    <brk id="122" max="8" man="1"/>
    <brk id="157" max="8" man="1"/>
    <brk id="19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zoomScale="90" zoomScaleNormal="110" zoomScaleSheetLayoutView="90" workbookViewId="0">
      <selection activeCell="D1" sqref="D1:D1048576"/>
    </sheetView>
  </sheetViews>
  <sheetFormatPr defaultRowHeight="15" x14ac:dyDescent="0.25"/>
  <cols>
    <col min="1" max="1" width="57.28515625" customWidth="1"/>
    <col min="2" max="2" width="18.42578125" customWidth="1"/>
    <col min="3" max="3" width="19.140625" customWidth="1"/>
    <col min="4" max="4" width="21.140625" customWidth="1"/>
    <col min="6" max="6" width="17.28515625" customWidth="1"/>
  </cols>
  <sheetData>
    <row r="1" spans="1:4" ht="60" customHeight="1" x14ac:dyDescent="0.25">
      <c r="A1" s="67" t="s">
        <v>46</v>
      </c>
      <c r="B1" s="2" t="s">
        <v>74</v>
      </c>
      <c r="C1" s="2" t="s">
        <v>81</v>
      </c>
    </row>
    <row r="2" spans="1:4" ht="35.1" customHeight="1" x14ac:dyDescent="0.25">
      <c r="A2" s="61" t="s">
        <v>68</v>
      </c>
      <c r="B2" s="62"/>
      <c r="C2" s="62"/>
    </row>
    <row r="3" spans="1:4" ht="15" customHeight="1" x14ac:dyDescent="0.25">
      <c r="A3" s="46" t="s">
        <v>1</v>
      </c>
      <c r="B3" s="56">
        <f>'МП 2023'!G4</f>
        <v>156930.89000000001</v>
      </c>
      <c r="C3" s="43">
        <f>'МП 2023'!H4</f>
        <v>76513.810440000001</v>
      </c>
      <c r="D3" s="38"/>
    </row>
    <row r="4" spans="1:4" ht="15" customHeight="1" x14ac:dyDescent="0.25">
      <c r="A4" s="47" t="s">
        <v>2</v>
      </c>
      <c r="B4" s="51">
        <f>'МП 2023'!G5</f>
        <v>5289.8046100000001</v>
      </c>
      <c r="C4" s="50">
        <f>'МП 2023'!H5</f>
        <v>2865.7458299999998</v>
      </c>
      <c r="D4" s="38"/>
    </row>
    <row r="5" spans="1:4" ht="15" customHeight="1" x14ac:dyDescent="0.25">
      <c r="A5" s="47" t="s">
        <v>3</v>
      </c>
      <c r="B5" s="51">
        <f>'МП 2023'!G6</f>
        <v>99775.685389999999</v>
      </c>
      <c r="C5" s="50">
        <f>'МП 2023'!H6</f>
        <v>48467.180399999997</v>
      </c>
      <c r="D5" s="38"/>
    </row>
    <row r="6" spans="1:4" ht="15" customHeight="1" x14ac:dyDescent="0.25">
      <c r="A6" s="47" t="s">
        <v>4</v>
      </c>
      <c r="B6" s="51">
        <f>'МП 2023'!G7</f>
        <v>51865.400000000009</v>
      </c>
      <c r="C6" s="50">
        <f>'МП 2023'!H7</f>
        <v>25180.88421</v>
      </c>
      <c r="D6" s="38"/>
    </row>
    <row r="7" spans="1:4" ht="35.1" customHeight="1" x14ac:dyDescent="0.25">
      <c r="A7" s="61" t="s">
        <v>69</v>
      </c>
      <c r="B7" s="62"/>
      <c r="C7" s="62"/>
    </row>
    <row r="8" spans="1:4" ht="15" customHeight="1" x14ac:dyDescent="0.25">
      <c r="A8" s="46" t="s">
        <v>1</v>
      </c>
      <c r="B8" s="55">
        <f>'МП 2023'!G54</f>
        <v>3732.5</v>
      </c>
      <c r="C8" s="54">
        <f>'МП 2023'!H54</f>
        <v>239.77867000000001</v>
      </c>
      <c r="D8" s="38"/>
    </row>
    <row r="9" spans="1:4" ht="15" customHeight="1" x14ac:dyDescent="0.25">
      <c r="A9" s="47" t="s">
        <v>2</v>
      </c>
      <c r="B9" s="52">
        <f>'МП 2023'!G55</f>
        <v>0</v>
      </c>
      <c r="C9" s="52">
        <f>'МП 2023'!H55</f>
        <v>0</v>
      </c>
      <c r="D9" s="38"/>
    </row>
    <row r="10" spans="1:4" ht="15" customHeight="1" x14ac:dyDescent="0.25">
      <c r="A10" s="47" t="s">
        <v>3</v>
      </c>
      <c r="B10" s="52">
        <f>'МП 2023'!G56</f>
        <v>1942.5</v>
      </c>
      <c r="C10" s="52">
        <f>'МП 2023'!H56</f>
        <v>105</v>
      </c>
      <c r="D10" s="38"/>
    </row>
    <row r="11" spans="1:4" ht="15" customHeight="1" x14ac:dyDescent="0.25">
      <c r="A11" s="47" t="s">
        <v>4</v>
      </c>
      <c r="B11" s="52">
        <f>'МП 2023'!G57</f>
        <v>1790</v>
      </c>
      <c r="C11" s="44">
        <f>'МП 2023'!H57</f>
        <v>134.77867000000001</v>
      </c>
      <c r="D11" s="38"/>
    </row>
    <row r="12" spans="1:4" ht="35.1" customHeight="1" x14ac:dyDescent="0.25">
      <c r="A12" s="61" t="s">
        <v>70</v>
      </c>
      <c r="B12" s="62"/>
      <c r="C12" s="62"/>
    </row>
    <row r="13" spans="1:4" ht="15" customHeight="1" x14ac:dyDescent="0.25">
      <c r="A13" s="46" t="s">
        <v>1</v>
      </c>
      <c r="B13" s="53">
        <f>'МП 2023'!G99</f>
        <v>59654.180000000008</v>
      </c>
      <c r="C13" s="54">
        <f>'МП 2023'!H99</f>
        <v>25736.82648</v>
      </c>
      <c r="D13" s="38"/>
    </row>
    <row r="14" spans="1:4" ht="15" customHeight="1" x14ac:dyDescent="0.25">
      <c r="A14" s="48" t="s">
        <v>2</v>
      </c>
      <c r="B14" s="44">
        <f>'МП 2023'!G100</f>
        <v>3388.3045499999998</v>
      </c>
      <c r="C14" s="44">
        <f>'МП 2023'!H100</f>
        <v>200.10454999999999</v>
      </c>
    </row>
    <row r="15" spans="1:4" ht="15" customHeight="1" x14ac:dyDescent="0.25">
      <c r="A15" s="48" t="s">
        <v>3</v>
      </c>
      <c r="B15" s="44">
        <f>'МП 2023'!G101</f>
        <v>20613.57545</v>
      </c>
      <c r="C15" s="44">
        <f>'МП 2023'!H101</f>
        <v>10019.05875</v>
      </c>
    </row>
    <row r="16" spans="1:4" ht="15" customHeight="1" x14ac:dyDescent="0.25">
      <c r="A16" s="48" t="s">
        <v>4</v>
      </c>
      <c r="B16" s="12">
        <f>'МП 2023'!G102</f>
        <v>35652.300000000003</v>
      </c>
      <c r="C16" s="44">
        <f>'МП 2023'!H102</f>
        <v>15517.66318</v>
      </c>
      <c r="D16" s="38"/>
    </row>
    <row r="17" spans="1:6" ht="49.5" customHeight="1" x14ac:dyDescent="0.25">
      <c r="A17" s="61" t="s">
        <v>71</v>
      </c>
      <c r="B17" s="62"/>
      <c r="C17" s="62"/>
    </row>
    <row r="18" spans="1:6" ht="15" customHeight="1" x14ac:dyDescent="0.25">
      <c r="A18" s="46" t="s">
        <v>1</v>
      </c>
      <c r="B18" s="54">
        <f>'МП 2023'!G124</f>
        <v>85748.445000000007</v>
      </c>
      <c r="C18" s="54">
        <f>'МП 2023'!H124</f>
        <v>33780.292730000001</v>
      </c>
      <c r="D18" s="38"/>
    </row>
    <row r="19" spans="1:6" ht="15" customHeight="1" x14ac:dyDescent="0.25">
      <c r="A19" s="47" t="s">
        <v>2</v>
      </c>
      <c r="B19" s="52">
        <f>'МП 2023'!G125</f>
        <v>0</v>
      </c>
      <c r="C19" s="52">
        <f>'МП 2023'!H125</f>
        <v>0</v>
      </c>
    </row>
    <row r="20" spans="1:6" ht="15" customHeight="1" x14ac:dyDescent="0.25">
      <c r="A20" s="47" t="s">
        <v>3</v>
      </c>
      <c r="B20" s="52">
        <f>'МП 2023'!G126</f>
        <v>65817.5</v>
      </c>
      <c r="C20" s="12">
        <f>'МП 2023'!H126</f>
        <v>28645.148000000001</v>
      </c>
      <c r="D20" s="38"/>
    </row>
    <row r="21" spans="1:6" ht="15" customHeight="1" x14ac:dyDescent="0.25">
      <c r="A21" s="47" t="s">
        <v>4</v>
      </c>
      <c r="B21" s="44">
        <f>'МП 2023'!G127</f>
        <v>19930.945</v>
      </c>
      <c r="C21" s="44">
        <f>'МП 2023'!H127</f>
        <v>5135.14473</v>
      </c>
      <c r="D21" s="38"/>
    </row>
    <row r="22" spans="1:6" ht="35.1" customHeight="1" x14ac:dyDescent="0.25">
      <c r="A22" s="61" t="s">
        <v>72</v>
      </c>
      <c r="B22" s="62"/>
      <c r="C22" s="62"/>
    </row>
    <row r="23" spans="1:6" ht="15" customHeight="1" x14ac:dyDescent="0.25">
      <c r="A23" s="46" t="s">
        <v>36</v>
      </c>
      <c r="B23" s="54">
        <f>'МП 2023'!G169</f>
        <v>38653.870000000003</v>
      </c>
      <c r="C23" s="54">
        <f>'МП 2023'!H169</f>
        <v>17482.192739999999</v>
      </c>
      <c r="D23" s="38"/>
      <c r="F23" s="40"/>
    </row>
    <row r="24" spans="1:6" ht="15" customHeight="1" x14ac:dyDescent="0.25">
      <c r="A24" s="47" t="s">
        <v>2</v>
      </c>
      <c r="B24" s="52">
        <f>'МП 2023'!G170</f>
        <v>2.2999999999999998</v>
      </c>
      <c r="C24" s="52">
        <f>'МП 2023'!H170</f>
        <v>2.2999999999999998</v>
      </c>
      <c r="D24" s="38"/>
    </row>
    <row r="25" spans="1:6" ht="15" customHeight="1" x14ac:dyDescent="0.25">
      <c r="A25" s="47" t="s">
        <v>3</v>
      </c>
      <c r="B25" s="52">
        <f>'МП 2023'!G171</f>
        <v>12739.97</v>
      </c>
      <c r="C25" s="12">
        <f>'МП 2023'!H171</f>
        <v>6974.1959999999999</v>
      </c>
      <c r="D25" s="38"/>
    </row>
    <row r="26" spans="1:6" ht="15" customHeight="1" x14ac:dyDescent="0.25">
      <c r="A26" s="47" t="s">
        <v>4</v>
      </c>
      <c r="B26" s="44">
        <f>'МП 2023'!G172</f>
        <v>25911.600000000002</v>
      </c>
      <c r="C26" s="44">
        <f>'МП 2023'!H172</f>
        <v>10505.696739999999</v>
      </c>
      <c r="D26" s="38"/>
    </row>
    <row r="27" spans="1:6" ht="34.5" customHeight="1" x14ac:dyDescent="0.25">
      <c r="A27" s="61" t="s">
        <v>73</v>
      </c>
      <c r="B27" s="62"/>
      <c r="C27" s="62"/>
    </row>
    <row r="28" spans="1:6" ht="15" customHeight="1" x14ac:dyDescent="0.25">
      <c r="A28" s="46" t="s">
        <v>1</v>
      </c>
      <c r="B28" s="63">
        <f>'МП 2023'!G199</f>
        <v>29258.899999999998</v>
      </c>
      <c r="C28" s="64">
        <f>'МП 2023'!H199</f>
        <v>13650.52614</v>
      </c>
      <c r="D28" s="38"/>
    </row>
    <row r="29" spans="1:6" ht="15" customHeight="1" x14ac:dyDescent="0.25">
      <c r="A29" s="47" t="s">
        <v>2</v>
      </c>
      <c r="B29" s="57">
        <f>'МП 2023'!G200</f>
        <v>0</v>
      </c>
      <c r="C29" s="57">
        <f>'МП 2023'!H200</f>
        <v>0</v>
      </c>
      <c r="D29" s="38"/>
    </row>
    <row r="30" spans="1:6" ht="15" customHeight="1" x14ac:dyDescent="0.25">
      <c r="A30" s="47" t="s">
        <v>3</v>
      </c>
      <c r="B30" s="57">
        <f>'МП 2023'!G201</f>
        <v>1533.1</v>
      </c>
      <c r="C30" s="45">
        <f>'МП 2023'!H201</f>
        <v>766.34999999999991</v>
      </c>
      <c r="D30" s="38"/>
    </row>
    <row r="31" spans="1:6" ht="15" customHeight="1" x14ac:dyDescent="0.25">
      <c r="A31" s="47" t="s">
        <v>4</v>
      </c>
      <c r="B31" s="57">
        <f>'МП 2023'!G202</f>
        <v>27725.8</v>
      </c>
      <c r="C31" s="65">
        <f>'МП 2023'!H202</f>
        <v>12884.17614</v>
      </c>
      <c r="D31" s="38"/>
    </row>
    <row r="32" spans="1:6" ht="41.25" customHeight="1" x14ac:dyDescent="0.25">
      <c r="A32" s="60" t="s">
        <v>47</v>
      </c>
      <c r="B32" s="58">
        <f>B33+B34+B35</f>
        <v>373978.78500000003</v>
      </c>
      <c r="C32" s="58">
        <f>C33+C34+C35</f>
        <v>167403.42720000001</v>
      </c>
      <c r="D32" s="42"/>
      <c r="F32" s="40"/>
    </row>
    <row r="33" spans="1:6" ht="15" customHeight="1" x14ac:dyDescent="0.25">
      <c r="A33" s="49" t="s">
        <v>2</v>
      </c>
      <c r="B33" s="59">
        <f t="shared" ref="B33:C35" si="0">B4+B9+B14+B19+B24+B29</f>
        <v>8680.4091599999992</v>
      </c>
      <c r="C33" s="59">
        <f t="shared" si="0"/>
        <v>3068.15038</v>
      </c>
      <c r="D33" s="42"/>
      <c r="F33" s="40"/>
    </row>
    <row r="34" spans="1:6" ht="15" customHeight="1" x14ac:dyDescent="0.25">
      <c r="A34" s="49" t="s">
        <v>3</v>
      </c>
      <c r="B34" s="59">
        <f t="shared" si="0"/>
        <v>202422.33084000001</v>
      </c>
      <c r="C34" s="59">
        <f t="shared" si="0"/>
        <v>94976.933149999997</v>
      </c>
      <c r="D34" s="42"/>
      <c r="F34" s="40"/>
    </row>
    <row r="35" spans="1:6" ht="15" customHeight="1" x14ac:dyDescent="0.25">
      <c r="A35" s="49" t="s">
        <v>4</v>
      </c>
      <c r="B35" s="59">
        <f t="shared" si="0"/>
        <v>162876.04500000001</v>
      </c>
      <c r="C35" s="59">
        <f t="shared" si="0"/>
        <v>69358.343670000002</v>
      </c>
      <c r="D35" s="42"/>
      <c r="F35" s="40"/>
    </row>
  </sheetData>
  <pageMargins left="0.9055118110236221" right="0.31496062992125984"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МП 2023</vt:lpstr>
      <vt:lpstr>СВОД</vt:lpstr>
      <vt:lpstr>'МП 2023'!Область_печати</vt:lpstr>
      <vt:lpstr>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2023-07-26T11:46:45Z</dcterms:modified>
</cp:coreProperties>
</file>